
<file path=[Content_Types].xml><?xml version="1.0" encoding="utf-8"?>
<Types xmlns="http://schemas.openxmlformats.org/package/2006/content-type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1012"/>
  <workbookPr/>
  <mc:AlternateContent xmlns:mc="http://schemas.openxmlformats.org/markup-compatibility/2006">
    <mc:Choice Requires="x15">
      <x15ac:absPath xmlns:x15ac="http://schemas.microsoft.com/office/spreadsheetml/2010/11/ac" url="/Users/justin_macintosh/Downloads/Excel Repo/"/>
    </mc:Choice>
  </mc:AlternateContent>
  <xr:revisionPtr revIDLastSave="0" documentId="13_ncr:1_{A1351E73-9BFA-D843-9732-1AFDE2C5F768}" xr6:coauthVersionLast="36" xr6:coauthVersionMax="36" xr10:uidLastSave="{00000000-0000-0000-0000-000000000000}"/>
  <bookViews>
    <workbookView xWindow="0" yWindow="500" windowWidth="25600" windowHeight="15040" tabRatio="500" activeTab="3" xr2:uid="{00000000-000D-0000-FFFF-FFFF00000000}"/>
  </bookViews>
  <sheets>
    <sheet name="Question 1" sheetId="1" r:id="rId1"/>
    <sheet name="Question 2" sheetId="2" r:id="rId2"/>
    <sheet name="Question 2 (2)" sheetId="5" state="hidden" r:id="rId3"/>
    <sheet name="Question 3" sheetId="3" r:id="rId4"/>
    <sheet name="Question 4 (Part 1)" sheetId="4" r:id="rId5"/>
    <sheet name="Question 4 (Part 2)" sheetId="6" r:id="rId6"/>
  </sheets>
  <calcPr calcId="181029"/>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AU21" i="6" l="1"/>
  <c r="AT21" i="6"/>
  <c r="AS21" i="6"/>
  <c r="AR21" i="6"/>
  <c r="AQ21" i="6"/>
  <c r="AP21" i="6"/>
  <c r="AO21" i="6"/>
  <c r="AN21" i="6"/>
  <c r="AM21" i="6"/>
  <c r="AL21" i="6"/>
  <c r="AK21" i="6"/>
  <c r="AJ21" i="6"/>
  <c r="AI21" i="6"/>
  <c r="AH21" i="6"/>
  <c r="AG21" i="6"/>
  <c r="AF21" i="6"/>
  <c r="AE21" i="6"/>
  <c r="AC20" i="6"/>
  <c r="AC19" i="6"/>
  <c r="AC18" i="6"/>
  <c r="AC17" i="6"/>
  <c r="AC16" i="6"/>
  <c r="AC15" i="6"/>
  <c r="L15" i="2"/>
  <c r="N15" i="2" s="1"/>
  <c r="N16" i="2" s="1"/>
  <c r="N17" i="2" s="1"/>
  <c r="N18" i="2" s="1"/>
  <c r="N19" i="2" s="1"/>
  <c r="N20" i="2" s="1"/>
  <c r="N21" i="2" s="1"/>
  <c r="N22" i="2" s="1"/>
  <c r="N23" i="2" s="1"/>
  <c r="L16" i="2"/>
  <c r="L17" i="2"/>
  <c r="L18" i="2"/>
  <c r="L19" i="2"/>
  <c r="L20" i="2"/>
  <c r="L21" i="2"/>
  <c r="L22" i="2"/>
  <c r="W200" i="6"/>
  <c r="V200" i="6"/>
  <c r="U200" i="6"/>
  <c r="T200" i="6"/>
  <c r="S200" i="6"/>
  <c r="R200" i="6"/>
  <c r="Q200" i="6"/>
  <c r="P200" i="6"/>
  <c r="O200" i="6"/>
  <c r="N200" i="6"/>
  <c r="M200" i="6"/>
  <c r="L200" i="6"/>
  <c r="K200" i="6"/>
  <c r="J200" i="6"/>
  <c r="I200" i="6"/>
  <c r="H200" i="6"/>
  <c r="G200" i="6"/>
  <c r="E199" i="6"/>
  <c r="E198" i="6"/>
  <c r="E197" i="6"/>
  <c r="E196" i="6"/>
  <c r="E195" i="6"/>
  <c r="E194" i="6"/>
  <c r="Z186" i="6"/>
  <c r="Y186" i="6"/>
  <c r="X186" i="6"/>
  <c r="W186" i="6"/>
  <c r="V186" i="6"/>
  <c r="U186" i="6"/>
  <c r="T186" i="6"/>
  <c r="S186" i="6"/>
  <c r="R186" i="6"/>
  <c r="Q186" i="6"/>
  <c r="P186" i="6"/>
  <c r="O186" i="6"/>
  <c r="N186" i="6"/>
  <c r="M186" i="6"/>
  <c r="L186" i="6"/>
  <c r="K186" i="6"/>
  <c r="J186" i="6"/>
  <c r="I186" i="6"/>
  <c r="H186" i="6"/>
  <c r="G186" i="6"/>
  <c r="E185" i="6"/>
  <c r="E184" i="6"/>
  <c r="E183" i="6"/>
  <c r="E182" i="6"/>
  <c r="E181" i="6"/>
  <c r="E180" i="6"/>
  <c r="Z175" i="6"/>
  <c r="Y175" i="6"/>
  <c r="X175" i="6"/>
  <c r="W175" i="6"/>
  <c r="V175" i="6"/>
  <c r="U175" i="6"/>
  <c r="T175" i="6"/>
  <c r="S175" i="6"/>
  <c r="R175" i="6"/>
  <c r="Q175" i="6"/>
  <c r="P175" i="6"/>
  <c r="O175" i="6"/>
  <c r="N175" i="6"/>
  <c r="M175" i="6"/>
  <c r="L175" i="6"/>
  <c r="K175" i="6"/>
  <c r="J175" i="6"/>
  <c r="I175" i="6"/>
  <c r="H175" i="6"/>
  <c r="G175" i="6"/>
  <c r="E174" i="6"/>
  <c r="E173" i="6"/>
  <c r="E172" i="6"/>
  <c r="E171" i="6"/>
  <c r="E170" i="6"/>
  <c r="E169" i="6"/>
  <c r="Z164" i="6"/>
  <c r="Y164" i="6"/>
  <c r="X164" i="6"/>
  <c r="W164" i="6"/>
  <c r="V164" i="6"/>
  <c r="U164" i="6"/>
  <c r="T164" i="6"/>
  <c r="S164" i="6"/>
  <c r="R164" i="6"/>
  <c r="Q164" i="6"/>
  <c r="P164" i="6"/>
  <c r="O164" i="6"/>
  <c r="N164" i="6"/>
  <c r="M164" i="6"/>
  <c r="L164" i="6"/>
  <c r="K164" i="6"/>
  <c r="J164" i="6"/>
  <c r="I164" i="6"/>
  <c r="H164" i="6"/>
  <c r="G164" i="6"/>
  <c r="E163" i="6"/>
  <c r="E162" i="6"/>
  <c r="E161" i="6"/>
  <c r="E160" i="6"/>
  <c r="E159" i="6"/>
  <c r="E158" i="6"/>
  <c r="Z153" i="6"/>
  <c r="Y153" i="6"/>
  <c r="X153" i="6"/>
  <c r="W153" i="6"/>
  <c r="V153" i="6"/>
  <c r="U153" i="6"/>
  <c r="T153" i="6"/>
  <c r="S153" i="6"/>
  <c r="R153" i="6"/>
  <c r="Q153" i="6"/>
  <c r="P153" i="6"/>
  <c r="O153" i="6"/>
  <c r="N153" i="6"/>
  <c r="M153" i="6"/>
  <c r="L153" i="6"/>
  <c r="K153" i="6"/>
  <c r="J153" i="6"/>
  <c r="I153" i="6"/>
  <c r="H153" i="6"/>
  <c r="G153" i="6"/>
  <c r="E152" i="6"/>
  <c r="E151" i="6"/>
  <c r="E150" i="6"/>
  <c r="E149" i="6"/>
  <c r="E148" i="6"/>
  <c r="E147" i="6"/>
  <c r="V142" i="6"/>
  <c r="W142" i="6"/>
  <c r="X142" i="6"/>
  <c r="Y142" i="6"/>
  <c r="Z142" i="6"/>
  <c r="U142" i="6"/>
  <c r="T142" i="6"/>
  <c r="S142" i="6"/>
  <c r="R142" i="6"/>
  <c r="Q142" i="6"/>
  <c r="P142" i="6"/>
  <c r="O142" i="6"/>
  <c r="N142" i="6"/>
  <c r="M142" i="6"/>
  <c r="L142" i="6"/>
  <c r="K142" i="6"/>
  <c r="J142" i="6"/>
  <c r="I142" i="6"/>
  <c r="H142" i="6"/>
  <c r="G142" i="6"/>
  <c r="E141" i="6"/>
  <c r="E140" i="6"/>
  <c r="E139" i="6"/>
  <c r="E138" i="6"/>
  <c r="E137" i="6"/>
  <c r="E136" i="6"/>
  <c r="U131" i="6"/>
  <c r="T131" i="6"/>
  <c r="S131" i="6"/>
  <c r="R131" i="6"/>
  <c r="Q131" i="6"/>
  <c r="P131" i="6"/>
  <c r="O131" i="6"/>
  <c r="N131" i="6"/>
  <c r="M131" i="6"/>
  <c r="L131" i="6"/>
  <c r="K131" i="6"/>
  <c r="J131" i="6"/>
  <c r="I131" i="6"/>
  <c r="H131" i="6"/>
  <c r="G131" i="6"/>
  <c r="E130" i="6"/>
  <c r="E129" i="6"/>
  <c r="E128" i="6"/>
  <c r="E127" i="6"/>
  <c r="E126" i="6"/>
  <c r="E125" i="6"/>
  <c r="U120" i="6"/>
  <c r="T120" i="6"/>
  <c r="S120" i="6"/>
  <c r="R120" i="6"/>
  <c r="Q120" i="6"/>
  <c r="P120" i="6"/>
  <c r="O120" i="6"/>
  <c r="N120" i="6"/>
  <c r="M120" i="6"/>
  <c r="L120" i="6"/>
  <c r="K120" i="6"/>
  <c r="J120" i="6"/>
  <c r="I120" i="6"/>
  <c r="H120" i="6"/>
  <c r="G120" i="6"/>
  <c r="E119" i="6"/>
  <c r="E118" i="6"/>
  <c r="E117" i="6"/>
  <c r="E116" i="6"/>
  <c r="E115" i="6"/>
  <c r="E114" i="6"/>
  <c r="U109" i="6"/>
  <c r="T109" i="6"/>
  <c r="S109" i="6"/>
  <c r="R109" i="6"/>
  <c r="Q109" i="6"/>
  <c r="P109" i="6"/>
  <c r="O109" i="6"/>
  <c r="N109" i="6"/>
  <c r="M109" i="6"/>
  <c r="L109" i="6"/>
  <c r="K109" i="6"/>
  <c r="J109" i="6"/>
  <c r="I109" i="6"/>
  <c r="H109" i="6"/>
  <c r="G109" i="6"/>
  <c r="E108" i="6"/>
  <c r="E107" i="6"/>
  <c r="E106" i="6"/>
  <c r="E105" i="6"/>
  <c r="E104" i="6"/>
  <c r="E103" i="6"/>
  <c r="U98" i="6"/>
  <c r="T98" i="6"/>
  <c r="S98" i="6"/>
  <c r="R98" i="6"/>
  <c r="Q98" i="6"/>
  <c r="P98" i="6"/>
  <c r="O98" i="6"/>
  <c r="N98" i="6"/>
  <c r="M98" i="6"/>
  <c r="L98" i="6"/>
  <c r="K98" i="6"/>
  <c r="J98" i="6"/>
  <c r="I98" i="6"/>
  <c r="H98" i="6"/>
  <c r="G98" i="6"/>
  <c r="E97" i="6"/>
  <c r="E96" i="6"/>
  <c r="E95" i="6"/>
  <c r="E94" i="6"/>
  <c r="E93" i="6"/>
  <c r="E92" i="6"/>
  <c r="U87" i="6"/>
  <c r="T87" i="6"/>
  <c r="S87" i="6"/>
  <c r="R87" i="6"/>
  <c r="Q87" i="6"/>
  <c r="P87" i="6"/>
  <c r="O87" i="6"/>
  <c r="N87" i="6"/>
  <c r="M87" i="6"/>
  <c r="L87" i="6"/>
  <c r="K87" i="6"/>
  <c r="J87" i="6"/>
  <c r="I87" i="6"/>
  <c r="H87" i="6"/>
  <c r="G87" i="6"/>
  <c r="E86" i="6"/>
  <c r="E85" i="6"/>
  <c r="E84" i="6"/>
  <c r="E83" i="6"/>
  <c r="E82" i="6"/>
  <c r="E81" i="6"/>
  <c r="U76" i="6"/>
  <c r="T76" i="6"/>
  <c r="S76" i="6"/>
  <c r="R76" i="6"/>
  <c r="Q76" i="6"/>
  <c r="P76" i="6"/>
  <c r="O76" i="6"/>
  <c r="N76" i="6"/>
  <c r="M76" i="6"/>
  <c r="L76" i="6"/>
  <c r="K76" i="6"/>
  <c r="J76" i="6"/>
  <c r="I76" i="6"/>
  <c r="H76" i="6"/>
  <c r="G76" i="6"/>
  <c r="E75" i="6"/>
  <c r="E74" i="6"/>
  <c r="E73" i="6"/>
  <c r="E72" i="6"/>
  <c r="E71" i="6"/>
  <c r="E70" i="6"/>
  <c r="E60" i="6"/>
  <c r="E62" i="6"/>
  <c r="E64" i="6"/>
  <c r="E63" i="6"/>
  <c r="E61" i="6"/>
  <c r="E59" i="6"/>
  <c r="E49" i="6"/>
  <c r="E51" i="6"/>
  <c r="E53" i="6"/>
  <c r="E52" i="6"/>
  <c r="E50" i="6"/>
  <c r="E48" i="6"/>
  <c r="E38" i="6"/>
  <c r="D40" i="6"/>
  <c r="E40" i="6" s="1"/>
  <c r="D42" i="6" s="1"/>
  <c r="E42" i="6" s="1"/>
  <c r="E41" i="6"/>
  <c r="E39" i="6"/>
  <c r="E37" i="6"/>
  <c r="E27" i="6"/>
  <c r="D29" i="6"/>
  <c r="E29" i="6" s="1"/>
  <c r="D31" i="6" s="1"/>
  <c r="E31" i="6" s="1"/>
  <c r="E30" i="6"/>
  <c r="E28" i="6"/>
  <c r="E26" i="6"/>
  <c r="E16" i="6"/>
  <c r="D18" i="6" s="1"/>
  <c r="E18" i="6" s="1"/>
  <c r="D20" i="6" s="1"/>
  <c r="E20" i="6" s="1"/>
  <c r="E17" i="6"/>
  <c r="E19" i="6"/>
  <c r="E15" i="6"/>
  <c r="U65" i="6"/>
  <c r="T65" i="6"/>
  <c r="S65" i="6"/>
  <c r="R65" i="6"/>
  <c r="Q65" i="6"/>
  <c r="P65" i="6"/>
  <c r="O65" i="6"/>
  <c r="N65" i="6"/>
  <c r="M65" i="6"/>
  <c r="L65" i="6"/>
  <c r="K65" i="6"/>
  <c r="J65" i="6"/>
  <c r="I65" i="6"/>
  <c r="H65" i="6"/>
  <c r="G65" i="6"/>
  <c r="U54" i="6"/>
  <c r="T54" i="6"/>
  <c r="S54" i="6"/>
  <c r="R54" i="6"/>
  <c r="Q54" i="6"/>
  <c r="P54" i="6"/>
  <c r="O54" i="6"/>
  <c r="N54" i="6"/>
  <c r="M54" i="6"/>
  <c r="L54" i="6"/>
  <c r="K54" i="6"/>
  <c r="J54" i="6"/>
  <c r="I54" i="6"/>
  <c r="H54" i="6"/>
  <c r="G54" i="6"/>
  <c r="U43" i="6"/>
  <c r="T43" i="6"/>
  <c r="S43" i="6"/>
  <c r="R43" i="6"/>
  <c r="Q43" i="6"/>
  <c r="P43" i="6"/>
  <c r="O43" i="6"/>
  <c r="N43" i="6"/>
  <c r="M43" i="6"/>
  <c r="L43" i="6"/>
  <c r="K43" i="6"/>
  <c r="J43" i="6"/>
  <c r="I43" i="6"/>
  <c r="H43" i="6"/>
  <c r="G43" i="6"/>
  <c r="U32" i="6"/>
  <c r="T32" i="6"/>
  <c r="S32" i="6"/>
  <c r="R32" i="6"/>
  <c r="Q32" i="6"/>
  <c r="P32" i="6"/>
  <c r="O32" i="6"/>
  <c r="N32" i="6"/>
  <c r="M32" i="6"/>
  <c r="L32" i="6"/>
  <c r="K32" i="6"/>
  <c r="J32" i="6"/>
  <c r="I32" i="6"/>
  <c r="H32" i="6"/>
  <c r="G32" i="6"/>
  <c r="S21" i="6"/>
  <c r="T21" i="6"/>
  <c r="U21" i="6"/>
  <c r="R21" i="6"/>
  <c r="Q21" i="6"/>
  <c r="P21" i="6"/>
  <c r="O21" i="6"/>
  <c r="N21" i="6"/>
  <c r="M21" i="6"/>
  <c r="L21" i="6"/>
  <c r="K21" i="6"/>
  <c r="J21" i="6"/>
  <c r="I21" i="6"/>
  <c r="H21" i="6"/>
  <c r="G21" i="6"/>
  <c r="J10" i="6"/>
  <c r="K4" i="6"/>
  <c r="K5" i="6"/>
  <c r="H4" i="6"/>
  <c r="G6" i="6"/>
  <c r="H6" i="6" s="1"/>
  <c r="G8" i="6" s="1"/>
  <c r="K6" i="6"/>
  <c r="K7" i="6"/>
  <c r="K3" i="6"/>
  <c r="J13" i="4"/>
  <c r="N9" i="4"/>
  <c r="J18" i="4"/>
  <c r="N15" i="4" s="1"/>
  <c r="N21" i="4"/>
  <c r="N20" i="4" s="1"/>
  <c r="J16" i="4"/>
  <c r="N13" i="4" s="1"/>
  <c r="P13" i="4" s="1"/>
  <c r="T13" i="4" s="1"/>
  <c r="V13" i="4" s="1"/>
  <c r="N19" i="4"/>
  <c r="J11" i="4"/>
  <c r="N7" i="4"/>
  <c r="P7" i="4" s="1"/>
  <c r="P19" i="4"/>
  <c r="H17" i="4"/>
  <c r="P9" i="4"/>
  <c r="H12" i="4"/>
  <c r="H3" i="6"/>
  <c r="B28" i="4"/>
  <c r="B27" i="4"/>
  <c r="B26" i="4"/>
  <c r="B25" i="4"/>
  <c r="E12" i="3"/>
  <c r="H12" i="3"/>
  <c r="H11" i="3" s="1"/>
  <c r="J12" i="3"/>
  <c r="M12" i="3"/>
  <c r="O12" i="3" s="1"/>
  <c r="R13" i="3" s="1"/>
  <c r="E10" i="3"/>
  <c r="H10" i="3"/>
  <c r="J10" i="3"/>
  <c r="M10" i="3" s="1"/>
  <c r="O10" i="3" s="1"/>
  <c r="C11" i="3"/>
  <c r="G3" i="5"/>
  <c r="G4" i="5"/>
  <c r="G5" i="5"/>
  <c r="G6" i="5"/>
  <c r="G7" i="5"/>
  <c r="G8" i="5"/>
  <c r="G9" i="5"/>
  <c r="G10" i="5"/>
  <c r="G2" i="5"/>
  <c r="L15" i="5"/>
  <c r="N15" i="5"/>
  <c r="N16" i="5" s="1"/>
  <c r="L16" i="5"/>
  <c r="F2" i="1"/>
  <c r="C17" i="1" s="1"/>
  <c r="B21" i="1" s="1"/>
  <c r="F4" i="1"/>
  <c r="C18" i="1" s="1"/>
  <c r="F6" i="1"/>
  <c r="F8" i="1"/>
  <c r="F10" i="1"/>
  <c r="F11" i="1"/>
  <c r="G2" i="1"/>
  <c r="B22" i="1" s="1"/>
  <c r="B23" i="1" s="1"/>
  <c r="G4" i="1"/>
  <c r="G6" i="1"/>
  <c r="G8" i="1"/>
  <c r="G10" i="1"/>
  <c r="G11" i="1"/>
  <c r="G3" i="1"/>
  <c r="G5" i="1"/>
  <c r="G7" i="1"/>
  <c r="G9" i="1"/>
  <c r="F5" i="1"/>
  <c r="F7" i="1"/>
  <c r="F9" i="1"/>
  <c r="F3" i="1"/>
  <c r="P15" i="4" l="1"/>
  <c r="T15" i="4" s="1"/>
  <c r="N14" i="4"/>
  <c r="R7" i="3"/>
  <c r="T7" i="3" s="1"/>
  <c r="R11" i="3"/>
  <c r="T11" i="3" s="1"/>
  <c r="R3" i="3"/>
  <c r="T3" i="3" s="1"/>
  <c r="R15" i="3"/>
  <c r="T15" i="3" s="1"/>
  <c r="R12" i="3"/>
  <c r="T13" i="3"/>
  <c r="X9" i="3" s="1"/>
  <c r="H8" i="6"/>
  <c r="K8" i="6"/>
  <c r="B25" i="1"/>
  <c r="B26" i="1" s="1"/>
  <c r="B27" i="1" s="1"/>
  <c r="C15" i="1"/>
  <c r="M11" i="3"/>
  <c r="C16" i="1"/>
  <c r="P21" i="4"/>
  <c r="N8" i="4"/>
  <c r="Z9" i="3" l="1"/>
  <c r="AC11" i="3" s="1"/>
  <c r="T9" i="3"/>
  <c r="R9" i="3" s="1"/>
  <c r="R8" i="3" s="1"/>
  <c r="T5" i="3"/>
  <c r="R5" i="3" s="1"/>
  <c r="R4" i="3" s="1"/>
  <c r="T17" i="3"/>
  <c r="R17" i="3" s="1"/>
  <c r="R16" i="3" s="1"/>
  <c r="X7" i="3"/>
  <c r="Z7" i="3" s="1"/>
  <c r="AC9" i="3" s="1"/>
  <c r="AE9" i="3" s="1"/>
  <c r="AH9" i="3" s="1"/>
  <c r="AJ9" i="3" s="1"/>
  <c r="X13" i="3"/>
  <c r="Z13" i="3" s="1"/>
  <c r="V15" i="4"/>
  <c r="T14" i="4"/>
  <c r="X8" i="3" l="1"/>
  <c r="Z15" i="3"/>
  <c r="X15" i="3" s="1"/>
  <c r="X14" i="3" s="1"/>
  <c r="AC10" i="3"/>
  <c r="AE11" i="3"/>
  <c r="AH11" i="3" s="1"/>
  <c r="AJ11" i="3" l="1"/>
  <c r="AH10" i="3"/>
</calcChain>
</file>

<file path=xl/sharedStrings.xml><?xml version="1.0" encoding="utf-8"?>
<sst xmlns="http://schemas.openxmlformats.org/spreadsheetml/2006/main" count="1031" uniqueCount="154">
  <si>
    <t>Activity ID</t>
  </si>
  <si>
    <t>Predecessor Activity</t>
  </si>
  <si>
    <t>Resources</t>
  </si>
  <si>
    <t>Duration (days)</t>
  </si>
  <si>
    <t>A</t>
  </si>
  <si>
    <t>None</t>
  </si>
  <si>
    <t>B</t>
  </si>
  <si>
    <t>C</t>
  </si>
  <si>
    <t>D</t>
  </si>
  <si>
    <t>A, B</t>
  </si>
  <si>
    <t>E</t>
  </si>
  <si>
    <t>F</t>
  </si>
  <si>
    <t>C, D, E</t>
  </si>
  <si>
    <t>Activity</t>
  </si>
  <si>
    <t>Immediate Predecessor(s)</t>
  </si>
  <si>
    <t>Optimistic Time Estimate (weeks)</t>
  </si>
  <si>
    <t>Most Likely Time Estimates (weeks)</t>
  </si>
  <si>
    <t>Pessimistic Time Estimates (weeks)</t>
  </si>
  <si>
    <t>none</t>
  </si>
  <si>
    <t>B, C</t>
  </si>
  <si>
    <t>G</t>
  </si>
  <si>
    <t>H</t>
  </si>
  <si>
    <t>I</t>
  </si>
  <si>
    <t>J</t>
  </si>
  <si>
    <t>H, I</t>
  </si>
  <si>
    <t>Path Name</t>
  </si>
  <si>
    <t>Path Activity Order</t>
  </si>
  <si>
    <t xml:space="preserve">Expected Time </t>
  </si>
  <si>
    <t>Expected Time</t>
  </si>
  <si>
    <t>Path 1</t>
  </si>
  <si>
    <t>Path 2</t>
  </si>
  <si>
    <t>Path 3</t>
  </si>
  <si>
    <t>Path 4</t>
  </si>
  <si>
    <t>A – B – D – F – H – J</t>
  </si>
  <si>
    <t>A – B – E – G – I – J</t>
  </si>
  <si>
    <t>A – C – E – G – I – J</t>
  </si>
  <si>
    <t>A – C – D – F – H – J</t>
  </si>
  <si>
    <t>Variance</t>
  </si>
  <si>
    <t>Scheduled Time</t>
  </si>
  <si>
    <t>Var(CP)</t>
  </si>
  <si>
    <t>Sqrt[Var(CP)]</t>
  </si>
  <si>
    <t>Z</t>
  </si>
  <si>
    <t>Probability (as %)</t>
  </si>
  <si>
    <t>Probability (for Z=+1.38)</t>
  </si>
  <si>
    <t>Normal time</t>
  </si>
  <si>
    <t>Normal cost</t>
  </si>
  <si>
    <t>Crash Time</t>
  </si>
  <si>
    <t>Crash Cost</t>
  </si>
  <si>
    <t>F, G, H</t>
  </si>
  <si>
    <t>Total direct normal costs</t>
  </si>
  <si>
    <t>Predecessor(s) Activity</t>
  </si>
  <si>
    <t>Project Duration</t>
  </si>
  <si>
    <t>CP</t>
  </si>
  <si>
    <t>Added Cost</t>
  </si>
  <si>
    <t>New Duration</t>
  </si>
  <si>
    <t>Total Cost</t>
  </si>
  <si>
    <t>ADGI</t>
  </si>
  <si>
    <t>ACFI, ADGI</t>
  </si>
  <si>
    <t>ACFI, ADGI, BEHI</t>
  </si>
  <si>
    <t>Cost Slope</t>
  </si>
  <si>
    <t>Total Cost Adjusted</t>
  </si>
  <si>
    <t>K</t>
  </si>
  <si>
    <t>Legend</t>
  </si>
  <si>
    <t>ID</t>
  </si>
  <si>
    <t>ES</t>
  </si>
  <si>
    <t>EF</t>
  </si>
  <si>
    <t>SL</t>
  </si>
  <si>
    <t>RES</t>
  </si>
  <si>
    <t>LS</t>
  </si>
  <si>
    <t>DUR</t>
  </si>
  <si>
    <t>LF</t>
  </si>
  <si>
    <t>A – B – C – F – H – J – K</t>
  </si>
  <si>
    <t>Critical Path:</t>
  </si>
  <si>
    <t>Duration:</t>
  </si>
  <si>
    <t>28 days</t>
  </si>
  <si>
    <t>Paths</t>
  </si>
  <si>
    <t>Path Duration</t>
  </si>
  <si>
    <t>A – C – F</t>
  </si>
  <si>
    <t>A – D – F</t>
  </si>
  <si>
    <t>B – D – F</t>
  </si>
  <si>
    <t>B – E – F</t>
  </si>
  <si>
    <t>a)</t>
  </si>
  <si>
    <t>b)</t>
  </si>
  <si>
    <t>See above network diagram (with critical path arrows shown in red).</t>
  </si>
  <si>
    <t>The expected duration is 28 days, which is 2 days under the 30-day limit. Assuming we work weekends, we can expect to see a $500 bonus since 28 days is within the 30-day limit.</t>
  </si>
  <si>
    <t>Slack</t>
  </si>
  <si>
    <t>Critical Activities: B, D, F</t>
  </si>
  <si>
    <t xml:space="preserve">Non-resource constrained duration: </t>
  </si>
  <si>
    <t>TP 1</t>
  </si>
  <si>
    <t>TP 2</t>
  </si>
  <si>
    <t>TP 3</t>
  </si>
  <si>
    <t>TP 4</t>
  </si>
  <si>
    <t>TP 5</t>
  </si>
  <si>
    <t>TP 6</t>
  </si>
  <si>
    <t>TP 7</t>
  </si>
  <si>
    <t>TP 8</t>
  </si>
  <si>
    <t>TP 9</t>
  </si>
  <si>
    <t>TP 10</t>
  </si>
  <si>
    <t>TP 11</t>
  </si>
  <si>
    <t>TP 12</t>
  </si>
  <si>
    <t>TP 13</t>
  </si>
  <si>
    <t>TP 14</t>
  </si>
  <si>
    <t>TP 15</t>
  </si>
  <si>
    <t>Resources Scheduled</t>
  </si>
  <si>
    <t>Resources Available</t>
  </si>
  <si>
    <t>Heuristics:</t>
  </si>
  <si>
    <t>1)</t>
  </si>
  <si>
    <t>2)</t>
  </si>
  <si>
    <t>3)</t>
  </si>
  <si>
    <t>Lowest ID</t>
  </si>
  <si>
    <t>Shortest Duration</t>
  </si>
  <si>
    <t>Minimal Slack</t>
  </si>
  <si>
    <t>X</t>
  </si>
  <si>
    <t>TP 16</t>
  </si>
  <si>
    <t>TP 17</t>
  </si>
  <si>
    <t>TP 18</t>
  </si>
  <si>
    <t>TP 19</t>
  </si>
  <si>
    <t>TP 20</t>
  </si>
  <si>
    <t>Resource Constrained Schedule</t>
  </si>
  <si>
    <t>Non-Resource Constrained Schedule</t>
  </si>
  <si>
    <t xml:space="preserve">Critical path is identified as 15 days duration </t>
  </si>
  <si>
    <t>Crash Activity D because it is the activity along the critical path with lowest crash cost (slope)</t>
  </si>
  <si>
    <t>There are now two critical paths, each with 14 day duration</t>
  </si>
  <si>
    <t>Activity D cannot be crashed anymore</t>
  </si>
  <si>
    <t>Crash Activity A because it is the activity along BOTH critical paths with the cheapest crash cost</t>
  </si>
  <si>
    <t>NOTE: while Activity C has a lower crash cost than Activity A, it would have to be accompanied by crashing Activity G in order for both to still be critical paths. So because cost of crashing Activity C ($70) AND Activity G ($80) would collectively cost ($150), we choose to instead crash Activity A ($80) because it's the lowest crash cost for BOTH COLLECTIVE activities together. So it's be cheaper to crash Activity A at one time than crash both Activity G and Activity C at one time.</t>
  </si>
  <si>
    <t>Crash Activity A again for reasons explained in the "NOTE" above</t>
  </si>
  <si>
    <t xml:space="preserve">Crash Activity H because now that there shorten the duration of all critical paths. Otherwise the project duration would not change because one of the critical paths would still be unchanged (and longer than the other paths). </t>
  </si>
  <si>
    <t>Crash Activity A AND Activity B in order to make sure all 3 critical path durations are still equal in duration</t>
  </si>
  <si>
    <t>NOTE: We don't crash Activity H again because both the normal time and the crash time for this activity are 2. And since "crash time" is the amount of time it would take to complete the activity after crashing, it would mean that after crashing Activity H twice, the new time for this Activity would become 0. And since we cannot have an Activity with zero time, we only crash Activity H once and leave the time for Activity H at 1</t>
  </si>
  <si>
    <t xml:space="preserve">Crash Activity A. </t>
  </si>
  <si>
    <t>Activity A cannot be crashed anymore</t>
  </si>
  <si>
    <t>Don't crash Activity H for reasons explained in "NOTE" above</t>
  </si>
  <si>
    <t>Crash Activity C and Activity G and Activity E, since they are the *remaining available* activities with cheapest crash cost</t>
  </si>
  <si>
    <t xml:space="preserve">Crash Activity E because it is the *remaining available* activites on the lower critical path with the cheapest crash time </t>
  </si>
  <si>
    <t>Activity C and Activity E can no longer be crashed</t>
  </si>
  <si>
    <t>Crash Activity I because it is the only *remaining available* activity with the cheapest crast cost that is on ALL 3 critical paths</t>
  </si>
  <si>
    <t>Crash Activity I again for reason explained above.</t>
  </si>
  <si>
    <t xml:space="preserve">Activity I can no longer be crahsed. </t>
  </si>
  <si>
    <t xml:space="preserve">NOTE: We could technically still crash Activity H, since there is one more crash allowed for this activity. But, then the critical path for ACFI and ADGI would remain at 7 days, so the duration would remain unchanged. </t>
  </si>
  <si>
    <t>We cannot crash anymore activities along ALL 3 critical paths</t>
  </si>
  <si>
    <t>New project duration is 7 days and adjusted total cost is $2,860</t>
  </si>
  <si>
    <t>Step 1</t>
  </si>
  <si>
    <t>Explanation</t>
  </si>
  <si>
    <t>Step 2</t>
  </si>
  <si>
    <t>Step 3</t>
  </si>
  <si>
    <t>Step 4</t>
  </si>
  <si>
    <t>Step 5</t>
  </si>
  <si>
    <t>Step 6</t>
  </si>
  <si>
    <t>Step 7</t>
  </si>
  <si>
    <t>Step 8</t>
  </si>
  <si>
    <t>Step 9</t>
  </si>
  <si>
    <t>Answer Below:</t>
  </si>
  <si>
    <t>*Path 3 = Critical Path*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</si>
</sst>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6" formatCode="&quot;$&quot;#,##0_);[Red]\(&quot;$&quot;#,##0\)"/>
    <numFmt numFmtId="164" formatCode="0.0000"/>
  </numFmts>
  <fonts count="10" x14ac:knownFonts="1">
    <font>
      <sz val="12"/>
      <color theme="1"/>
      <name val="Calibri"/>
      <family val="2"/>
      <scheme val="minor"/>
    </font>
    <font>
      <sz val="12"/>
      <color theme="1"/>
      <name val="Calibri"/>
      <family val="2"/>
      <scheme val="minor"/>
    </font>
    <font>
      <sz val="12"/>
      <color rgb="FFFF0000"/>
      <name val="Calibri"/>
      <family val="2"/>
      <scheme val="minor"/>
    </font>
    <font>
      <b/>
      <sz val="12"/>
      <color theme="1"/>
      <name val="Calibri"/>
      <family val="2"/>
      <scheme val="minor"/>
    </font>
    <font>
      <sz val="13"/>
      <color rgb="FF111111"/>
      <name val="Helvetica"/>
    </font>
    <font>
      <u/>
      <sz val="12"/>
      <color theme="10"/>
      <name val="Calibri"/>
      <family val="2"/>
      <scheme val="minor"/>
    </font>
    <font>
      <u/>
      <sz val="12"/>
      <color theme="11"/>
      <name val="Calibri"/>
      <family val="2"/>
      <scheme val="minor"/>
    </font>
    <font>
      <sz val="11"/>
      <color rgb="FF000000"/>
      <name val="Calibri"/>
      <family val="2"/>
      <scheme val="minor"/>
    </font>
    <font>
      <b/>
      <u/>
      <sz val="16"/>
      <color theme="1"/>
      <name val="Calibri"/>
      <family val="2"/>
      <scheme val="minor"/>
    </font>
    <font>
      <sz val="8"/>
      <name val="Calibri"/>
      <family val="2"/>
      <scheme val="minor"/>
    </font>
  </fonts>
  <fills count="5">
    <fill>
      <patternFill patternType="none"/>
    </fill>
    <fill>
      <patternFill patternType="gray125"/>
    </fill>
    <fill>
      <patternFill patternType="solid">
        <fgColor theme="4" tint="0.79998168889431442"/>
        <bgColor indexed="64"/>
      </patternFill>
    </fill>
    <fill>
      <patternFill patternType="solid">
        <fgColor theme="0" tint="-4.9989318521683403E-2"/>
        <bgColor indexed="64"/>
      </patternFill>
    </fill>
    <fill>
      <patternFill patternType="solid">
        <fgColor rgb="FFFFFF00"/>
        <bgColor indexed="64"/>
      </patternFill>
    </fill>
  </fills>
  <borders count="47">
    <border>
      <left/>
      <right/>
      <top/>
      <bottom/>
      <diagonal/>
    </border>
    <border>
      <left/>
      <right style="medium">
        <color auto="1"/>
      </right>
      <top style="medium">
        <color auto="1"/>
      </top>
      <bottom style="medium">
        <color auto="1"/>
      </bottom>
      <diagonal/>
    </border>
    <border>
      <left/>
      <right style="medium">
        <color auto="1"/>
      </right>
      <top/>
      <bottom style="medium">
        <color auto="1"/>
      </bottom>
      <diagonal/>
    </border>
    <border>
      <left style="thin">
        <color auto="1"/>
      </left>
      <right style="thin">
        <color auto="1"/>
      </right>
      <top style="thin">
        <color auto="1"/>
      </top>
      <bottom style="thin">
        <color auto="1"/>
      </bottom>
      <diagonal/>
    </border>
    <border>
      <left/>
      <right style="medium">
        <color auto="1"/>
      </right>
      <top style="medium">
        <color auto="1"/>
      </top>
      <bottom/>
      <diagonal/>
    </border>
    <border>
      <left/>
      <right/>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bottom/>
      <diagonal/>
    </border>
    <border>
      <left/>
      <right style="thin">
        <color auto="1"/>
      </right>
      <top/>
      <bottom/>
      <diagonal/>
    </border>
    <border>
      <left style="thin">
        <color auto="1"/>
      </left>
      <right/>
      <top/>
      <bottom style="thin">
        <color auto="1"/>
      </bottom>
      <diagonal/>
    </border>
    <border>
      <left/>
      <right style="thin">
        <color auto="1"/>
      </right>
      <top/>
      <bottom style="thin">
        <color auto="1"/>
      </bottom>
      <diagonal/>
    </border>
    <border>
      <left style="thin">
        <color auto="1"/>
      </left>
      <right/>
      <top style="thin">
        <color auto="1"/>
      </top>
      <bottom/>
      <diagonal/>
    </border>
    <border>
      <left/>
      <right style="thin">
        <color auto="1"/>
      </right>
      <top style="thin">
        <color auto="1"/>
      </top>
      <bottom/>
      <diagonal/>
    </border>
    <border>
      <left style="medium">
        <color auto="1"/>
      </left>
      <right style="thin">
        <color auto="1"/>
      </right>
      <top style="medium">
        <color auto="1"/>
      </top>
      <bottom style="medium">
        <color auto="1"/>
      </bottom>
      <diagonal/>
    </border>
    <border>
      <left style="thin">
        <color auto="1"/>
      </left>
      <right style="thin">
        <color auto="1"/>
      </right>
      <top style="medium">
        <color auto="1"/>
      </top>
      <bottom style="medium">
        <color auto="1"/>
      </bottom>
      <diagonal/>
    </border>
    <border>
      <left style="thin">
        <color auto="1"/>
      </left>
      <right style="medium">
        <color auto="1"/>
      </right>
      <top style="medium">
        <color auto="1"/>
      </top>
      <bottom style="medium">
        <color auto="1"/>
      </bottom>
      <diagonal/>
    </border>
    <border>
      <left style="thin">
        <color auto="1"/>
      </left>
      <right style="thin">
        <color auto="1"/>
      </right>
      <top/>
      <bottom style="thin">
        <color auto="1"/>
      </bottom>
      <diagonal/>
    </border>
    <border>
      <left style="thin">
        <color auto="1"/>
      </left>
      <right style="medium">
        <color auto="1"/>
      </right>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thin">
        <color auto="1"/>
      </left>
      <right style="medium">
        <color auto="1"/>
      </right>
      <top/>
      <bottom style="medium">
        <color auto="1"/>
      </bottom>
      <diagonal/>
    </border>
    <border>
      <left/>
      <right/>
      <top style="thin">
        <color auto="1"/>
      </top>
      <bottom/>
      <diagonal/>
    </border>
    <border>
      <left style="thin">
        <color auto="1"/>
      </left>
      <right style="thin">
        <color auto="1"/>
      </right>
      <top style="thin">
        <color auto="1"/>
      </top>
      <bottom/>
      <diagonal/>
    </border>
    <border>
      <left style="thin">
        <color auto="1"/>
      </left>
      <right/>
      <top style="medium">
        <color auto="1"/>
      </top>
      <bottom style="thin">
        <color auto="1"/>
      </bottom>
      <diagonal/>
    </border>
    <border>
      <left style="thin">
        <color auto="1"/>
      </left>
      <right/>
      <top style="thin">
        <color auto="1"/>
      </top>
      <bottom style="medium">
        <color auto="1"/>
      </bottom>
      <diagonal/>
    </border>
    <border>
      <left/>
      <right style="medium">
        <color auto="1"/>
      </right>
      <top style="medium">
        <color auto="1"/>
      </top>
      <bottom style="thin">
        <color auto="1"/>
      </bottom>
      <diagonal/>
    </border>
    <border>
      <left/>
      <right style="medium">
        <color auto="1"/>
      </right>
      <top/>
      <bottom style="thin">
        <color auto="1"/>
      </bottom>
      <diagonal/>
    </border>
    <border>
      <left style="thin">
        <color auto="1"/>
      </left>
      <right style="dotted">
        <color auto="1"/>
      </right>
      <top style="thin">
        <color auto="1"/>
      </top>
      <bottom style="thin">
        <color auto="1"/>
      </bottom>
      <diagonal/>
    </border>
    <border>
      <left style="dotted">
        <color auto="1"/>
      </left>
      <right style="dotted">
        <color auto="1"/>
      </right>
      <top style="thin">
        <color auto="1"/>
      </top>
      <bottom style="thin">
        <color auto="1"/>
      </bottom>
      <diagonal/>
    </border>
    <border>
      <left style="dotted">
        <color auto="1"/>
      </left>
      <right style="thin">
        <color auto="1"/>
      </right>
      <top style="thin">
        <color auto="1"/>
      </top>
      <bottom style="thin">
        <color auto="1"/>
      </bottom>
      <diagonal/>
    </border>
    <border>
      <left style="medium">
        <color auto="1"/>
      </left>
      <right/>
      <top style="medium">
        <color auto="1"/>
      </top>
      <bottom style="medium">
        <color auto="1"/>
      </bottom>
      <diagonal/>
    </border>
    <border>
      <left style="medium">
        <color auto="1"/>
      </left>
      <right/>
      <top style="medium">
        <color auto="1"/>
      </top>
      <bottom/>
      <diagonal/>
    </border>
    <border>
      <left/>
      <right/>
      <top style="medium">
        <color auto="1"/>
      </top>
      <bottom/>
      <diagonal/>
    </border>
    <border>
      <left style="medium">
        <color auto="1"/>
      </left>
      <right/>
      <top/>
      <bottom/>
      <diagonal/>
    </border>
    <border>
      <left/>
      <right style="medium">
        <color auto="1"/>
      </right>
      <top/>
      <bottom/>
      <diagonal/>
    </border>
    <border>
      <left style="medium">
        <color auto="1"/>
      </left>
      <right/>
      <top/>
      <bottom style="medium">
        <color auto="1"/>
      </bottom>
      <diagonal/>
    </border>
    <border>
      <left/>
      <right/>
      <top/>
      <bottom style="medium">
        <color auto="1"/>
      </bottom>
      <diagonal/>
    </border>
    <border>
      <left style="medium">
        <color auto="1"/>
      </left>
      <right style="thin">
        <color auto="1"/>
      </right>
      <top/>
      <bottom style="thin">
        <color auto="1"/>
      </bottom>
      <diagonal/>
    </border>
    <border>
      <left style="thin">
        <color auto="1"/>
      </left>
      <right/>
      <top style="medium">
        <color auto="1"/>
      </top>
      <bottom style="medium">
        <color auto="1"/>
      </bottom>
      <diagonal/>
    </border>
  </borders>
  <cellStyleXfs count="22">
    <xf numFmtId="0" fontId="0" fillId="0" borderId="0"/>
    <xf numFmtId="9" fontId="1" fillId="0" borderId="0" applyFon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xf numFmtId="0" fontId="5" fillId="0" borderId="0" applyNumberFormat="0" applyFill="0" applyBorder="0" applyAlignment="0" applyProtection="0"/>
    <xf numFmtId="0" fontId="6" fillId="0" borderId="0" applyNumberFormat="0" applyFill="0" applyBorder="0" applyAlignment="0" applyProtection="0"/>
  </cellStyleXfs>
  <cellXfs count="142">
    <xf numFmtId="0" fontId="0" fillId="0" borderId="0" xfId="0"/>
    <xf numFmtId="0" fontId="0" fillId="0" borderId="0" xfId="0" applyAlignment="1">
      <alignment vertical="center" wrapText="1"/>
    </xf>
    <xf numFmtId="0" fontId="0" fillId="0" borderId="0" xfId="0" applyAlignment="1">
      <alignment horizontal="center" vertical="center" wrapText="1"/>
    </xf>
    <xf numFmtId="0" fontId="0" fillId="0" borderId="3" xfId="0" applyBorder="1" applyAlignment="1">
      <alignment horizontal="center" vertical="center" wrapText="1"/>
    </xf>
    <xf numFmtId="0" fontId="0" fillId="0" borderId="3" xfId="0" applyBorder="1"/>
    <xf numFmtId="0" fontId="0" fillId="0" borderId="0" xfId="0" applyAlignment="1">
      <alignment horizontal="center"/>
    </xf>
    <xf numFmtId="6" fontId="0" fillId="0" borderId="0" xfId="0" applyNumberFormat="1"/>
    <xf numFmtId="6" fontId="0" fillId="0" borderId="0" xfId="0" applyNumberFormat="1" applyAlignment="1">
      <alignment horizontal="center"/>
    </xf>
    <xf numFmtId="0" fontId="0" fillId="0" borderId="0" xfId="0" applyAlignment="1">
      <alignment horizontal="center" vertical="center"/>
    </xf>
    <xf numFmtId="0" fontId="0" fillId="0" borderId="0" xfId="0" applyAlignment="1">
      <alignment horizontal="left" vertical="center"/>
    </xf>
    <xf numFmtId="0" fontId="0" fillId="0" borderId="3" xfId="0" applyBorder="1" applyAlignment="1">
      <alignment horizontal="center"/>
    </xf>
    <xf numFmtId="0" fontId="7" fillId="0" borderId="3" xfId="0" applyFont="1" applyBorder="1" applyAlignment="1">
      <alignment horizontal="center" vertical="center"/>
    </xf>
    <xf numFmtId="0" fontId="7" fillId="0" borderId="0" xfId="0" applyFont="1" applyBorder="1" applyAlignment="1">
      <alignment horizontal="center" vertical="center"/>
    </xf>
    <xf numFmtId="0" fontId="0" fillId="0" borderId="0" xfId="0" applyBorder="1" applyAlignment="1">
      <alignment horizontal="center"/>
    </xf>
    <xf numFmtId="0" fontId="0" fillId="0" borderId="0" xfId="0" applyBorder="1"/>
    <xf numFmtId="0" fontId="7" fillId="0" borderId="5" xfId="0" applyFont="1" applyBorder="1" applyAlignment="1">
      <alignment horizontal="center" vertical="center"/>
    </xf>
    <xf numFmtId="0" fontId="7" fillId="0" borderId="7" xfId="0" applyFont="1" applyBorder="1" applyAlignment="1">
      <alignment horizontal="center" vertical="center"/>
    </xf>
    <xf numFmtId="0" fontId="0" fillId="0" borderId="5" xfId="0" applyBorder="1"/>
    <xf numFmtId="6" fontId="0" fillId="0" borderId="3" xfId="0" applyNumberFormat="1" applyBorder="1"/>
    <xf numFmtId="0" fontId="7" fillId="0" borderId="3" xfId="0" applyFont="1" applyFill="1" applyBorder="1" applyAlignment="1">
      <alignment horizontal="center" vertical="center"/>
    </xf>
    <xf numFmtId="0" fontId="0" fillId="0" borderId="3" xfId="0" applyBorder="1" applyAlignment="1">
      <alignment horizontal="center" vertical="center"/>
    </xf>
    <xf numFmtId="0" fontId="0" fillId="0" borderId="0" xfId="0" applyBorder="1" applyAlignment="1">
      <alignment horizontal="center" vertical="center"/>
    </xf>
    <xf numFmtId="0" fontId="0" fillId="0" borderId="5" xfId="0" applyBorder="1" applyAlignment="1">
      <alignment vertical="center"/>
    </xf>
    <xf numFmtId="0" fontId="0" fillId="0" borderId="6" xfId="0" applyBorder="1" applyAlignment="1">
      <alignment horizontal="center" vertical="center"/>
    </xf>
    <xf numFmtId="0" fontId="0" fillId="0" borderId="8" xfId="0" applyBorder="1" applyAlignment="1">
      <alignment horizontal="center" vertical="center"/>
    </xf>
    <xf numFmtId="0" fontId="4" fillId="0" borderId="3" xfId="0" applyFont="1" applyBorder="1"/>
    <xf numFmtId="0" fontId="4" fillId="0" borderId="3" xfId="0" applyFont="1" applyBorder="1" applyAlignment="1">
      <alignment horizontal="center" vertical="center"/>
    </xf>
    <xf numFmtId="0" fontId="4" fillId="0" borderId="3" xfId="0" applyFont="1" applyBorder="1" applyAlignment="1">
      <alignment horizontal="center" vertical="center" wrapText="1"/>
    </xf>
    <xf numFmtId="0" fontId="0" fillId="0" borderId="0" xfId="0" applyBorder="1" applyAlignment="1">
      <alignment horizontal="center" vertical="center" wrapText="1"/>
    </xf>
    <xf numFmtId="0" fontId="0" fillId="0" borderId="13" xfId="0" applyBorder="1" applyAlignment="1">
      <alignment horizontal="center" vertical="center" wrapText="1"/>
    </xf>
    <xf numFmtId="0" fontId="0" fillId="0" borderId="14" xfId="0" applyBorder="1" applyAlignment="1">
      <alignment horizontal="center" vertical="center" wrapText="1"/>
    </xf>
    <xf numFmtId="0" fontId="0" fillId="0" borderId="9" xfId="0" applyBorder="1"/>
    <xf numFmtId="0" fontId="0" fillId="0" borderId="10" xfId="0" applyBorder="1"/>
    <xf numFmtId="0" fontId="3" fillId="0" borderId="9" xfId="0" applyFont="1" applyBorder="1"/>
    <xf numFmtId="0" fontId="3" fillId="0" borderId="10" xfId="0" applyFont="1" applyBorder="1"/>
    <xf numFmtId="0" fontId="0" fillId="0" borderId="11" xfId="0" applyBorder="1"/>
    <xf numFmtId="0" fontId="0" fillId="0" borderId="12" xfId="0" applyBorder="1"/>
    <xf numFmtId="0" fontId="3" fillId="0" borderId="0" xfId="0" applyFont="1"/>
    <xf numFmtId="0" fontId="3" fillId="0" borderId="0" xfId="0" applyFont="1" applyAlignment="1">
      <alignment horizontal="center"/>
    </xf>
    <xf numFmtId="0" fontId="3" fillId="0" borderId="15" xfId="0" applyFont="1" applyBorder="1" applyAlignment="1">
      <alignment horizontal="center"/>
    </xf>
    <xf numFmtId="0" fontId="3" fillId="0" borderId="16" xfId="0" applyFont="1" applyBorder="1" applyAlignment="1">
      <alignment horizontal="center"/>
    </xf>
    <xf numFmtId="0" fontId="3" fillId="0" borderId="17" xfId="0" applyFont="1" applyBorder="1" applyAlignment="1">
      <alignment horizontal="center"/>
    </xf>
    <xf numFmtId="0" fontId="0" fillId="0" borderId="19" xfId="0" applyBorder="1" applyAlignment="1">
      <alignment horizontal="center" vertical="center"/>
    </xf>
    <xf numFmtId="0" fontId="0" fillId="0" borderId="20" xfId="0"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3" fillId="0" borderId="0" xfId="0" applyFont="1" applyAlignment="1">
      <alignment horizontal="right"/>
    </xf>
    <xf numFmtId="0" fontId="0" fillId="0" borderId="25" xfId="0" applyBorder="1" applyAlignment="1">
      <alignment horizontal="center" vertical="center"/>
    </xf>
    <xf numFmtId="0" fontId="0" fillId="0" borderId="26" xfId="0" applyBorder="1" applyAlignment="1">
      <alignment horizontal="center" vertical="center"/>
    </xf>
    <xf numFmtId="0" fontId="0" fillId="0" borderId="27" xfId="0" applyBorder="1" applyAlignment="1">
      <alignment horizontal="center" vertical="center"/>
    </xf>
    <xf numFmtId="0" fontId="0" fillId="0" borderId="28" xfId="0" applyBorder="1" applyAlignment="1">
      <alignment horizontal="center" vertical="center"/>
    </xf>
    <xf numFmtId="0" fontId="0" fillId="0" borderId="10" xfId="0" applyFill="1" applyBorder="1" applyAlignment="1">
      <alignment horizontal="left" vertical="center"/>
    </xf>
    <xf numFmtId="0" fontId="3" fillId="0" borderId="23" xfId="0" applyFont="1" applyBorder="1" applyAlignment="1">
      <alignment horizontal="center"/>
    </xf>
    <xf numFmtId="0" fontId="0" fillId="0" borderId="23" xfId="0" applyFont="1" applyFill="1" applyBorder="1" applyAlignment="1">
      <alignment horizontal="center" vertical="center"/>
    </xf>
    <xf numFmtId="0" fontId="0" fillId="0" borderId="23" xfId="0" applyFont="1" applyBorder="1" applyAlignment="1">
      <alignment horizontal="center" vertical="center"/>
    </xf>
    <xf numFmtId="0" fontId="0" fillId="0" borderId="18" xfId="0" applyBorder="1" applyAlignment="1">
      <alignment horizontal="center"/>
    </xf>
    <xf numFmtId="0" fontId="0" fillId="2" borderId="18" xfId="0" applyFill="1" applyBorder="1" applyAlignment="1">
      <alignment horizontal="center"/>
    </xf>
    <xf numFmtId="0" fontId="0" fillId="2" borderId="3" xfId="0" applyFill="1" applyBorder="1" applyAlignment="1">
      <alignment horizontal="center"/>
    </xf>
    <xf numFmtId="0" fontId="3" fillId="0" borderId="3" xfId="0" applyFont="1" applyFill="1" applyBorder="1" applyAlignment="1">
      <alignment horizontal="center"/>
    </xf>
    <xf numFmtId="0" fontId="0" fillId="0" borderId="18" xfId="0" applyFill="1" applyBorder="1" applyAlignment="1">
      <alignment horizontal="center"/>
    </xf>
    <xf numFmtId="0" fontId="0" fillId="0" borderId="3" xfId="0" applyFill="1" applyBorder="1" applyAlignment="1">
      <alignment horizontal="center"/>
    </xf>
    <xf numFmtId="0" fontId="0" fillId="0" borderId="0" xfId="0" applyAlignment="1">
      <alignment horizontal="right"/>
    </xf>
    <xf numFmtId="0" fontId="2" fillId="2" borderId="3" xfId="0" applyFont="1" applyFill="1" applyBorder="1" applyAlignment="1">
      <alignment horizontal="center"/>
    </xf>
    <xf numFmtId="0" fontId="2" fillId="0" borderId="3" xfId="0" applyFont="1" applyBorder="1" applyAlignment="1">
      <alignment horizontal="center" vertical="center"/>
    </xf>
    <xf numFmtId="0" fontId="0" fillId="0" borderId="29" xfId="0" applyBorder="1"/>
    <xf numFmtId="0" fontId="0" fillId="0" borderId="0" xfId="0" applyFill="1" applyBorder="1" applyAlignment="1">
      <alignment horizontal="left" vertical="center"/>
    </xf>
    <xf numFmtId="0" fontId="3" fillId="0" borderId="30" xfId="0" applyFont="1" applyBorder="1" applyAlignment="1">
      <alignment horizontal="center"/>
    </xf>
    <xf numFmtId="0" fontId="0" fillId="0" borderId="31" xfId="0" applyBorder="1" applyAlignment="1">
      <alignment horizontal="center" vertical="center"/>
    </xf>
    <xf numFmtId="0" fontId="0" fillId="0" borderId="32" xfId="0" applyBorder="1" applyAlignment="1">
      <alignment horizontal="center" vertical="center"/>
    </xf>
    <xf numFmtId="0" fontId="0" fillId="0" borderId="33" xfId="0" applyBorder="1" applyAlignment="1">
      <alignment horizontal="center" vertical="center"/>
    </xf>
    <xf numFmtId="0" fontId="0" fillId="0" borderId="34" xfId="0" applyBorder="1" applyAlignment="1">
      <alignment horizontal="center" vertical="center"/>
    </xf>
    <xf numFmtId="0" fontId="0" fillId="0" borderId="2" xfId="0" applyBorder="1" applyAlignment="1">
      <alignment horizontal="center" vertical="center"/>
    </xf>
    <xf numFmtId="0" fontId="3" fillId="0" borderId="13" xfId="0" applyFont="1" applyBorder="1" applyAlignment="1">
      <alignment horizontal="center"/>
    </xf>
    <xf numFmtId="0" fontId="3" fillId="0" borderId="14" xfId="0" applyFont="1" applyBorder="1" applyAlignment="1">
      <alignment horizontal="center"/>
    </xf>
    <xf numFmtId="0" fontId="0" fillId="0" borderId="26" xfId="0" applyBorder="1" applyAlignment="1">
      <alignment horizontal="center"/>
    </xf>
    <xf numFmtId="0" fontId="0" fillId="0" borderId="23" xfId="0" applyBorder="1" applyAlignment="1">
      <alignment horizontal="center"/>
    </xf>
    <xf numFmtId="0" fontId="2" fillId="0" borderId="23" xfId="0" applyFont="1" applyBorder="1" applyAlignment="1">
      <alignment horizontal="center" vertical="center"/>
    </xf>
    <xf numFmtId="0" fontId="2" fillId="0" borderId="3" xfId="0" applyFont="1" applyBorder="1" applyAlignment="1">
      <alignment horizontal="center"/>
    </xf>
    <xf numFmtId="0" fontId="2" fillId="0" borderId="18" xfId="0" applyFont="1" applyBorder="1" applyAlignment="1">
      <alignment horizontal="center"/>
    </xf>
    <xf numFmtId="0" fontId="2" fillId="3" borderId="3" xfId="0" applyFont="1" applyFill="1" applyBorder="1" applyAlignment="1">
      <alignment horizontal="center"/>
    </xf>
    <xf numFmtId="0" fontId="0" fillId="0" borderId="3" xfId="0" applyFont="1" applyBorder="1" applyAlignment="1">
      <alignment horizontal="center" vertical="center"/>
    </xf>
    <xf numFmtId="0" fontId="0" fillId="2" borderId="18" xfId="0" applyFont="1" applyFill="1" applyBorder="1" applyAlignment="1">
      <alignment horizontal="center"/>
    </xf>
    <xf numFmtId="0" fontId="0" fillId="0" borderId="18" xfId="0" applyFont="1" applyFill="1" applyBorder="1" applyAlignment="1">
      <alignment horizontal="center"/>
    </xf>
    <xf numFmtId="0" fontId="0" fillId="0" borderId="18" xfId="0" applyFont="1" applyBorder="1" applyAlignment="1">
      <alignment horizontal="center"/>
    </xf>
    <xf numFmtId="0" fontId="0" fillId="0" borderId="3" xfId="0" applyFont="1" applyFill="1" applyBorder="1" applyAlignment="1">
      <alignment horizontal="center"/>
    </xf>
    <xf numFmtId="0" fontId="0" fillId="2" borderId="3" xfId="0" applyFont="1" applyFill="1" applyBorder="1" applyAlignment="1">
      <alignment horizontal="center"/>
    </xf>
    <xf numFmtId="0" fontId="0" fillId="0" borderId="3" xfId="0" applyFont="1" applyBorder="1" applyAlignment="1">
      <alignment horizontal="center"/>
    </xf>
    <xf numFmtId="0" fontId="8" fillId="0" borderId="0" xfId="0" applyFont="1"/>
    <xf numFmtId="0" fontId="7" fillId="0" borderId="35" xfId="0" applyFont="1" applyBorder="1" applyAlignment="1">
      <alignment horizontal="center" vertical="center"/>
    </xf>
    <xf numFmtId="0" fontId="0" fillId="0" borderId="36" xfId="0" applyBorder="1" applyAlignment="1">
      <alignment horizontal="center"/>
    </xf>
    <xf numFmtId="0" fontId="0" fillId="0" borderId="37" xfId="0" applyBorder="1" applyAlignment="1">
      <alignment horizontal="center"/>
    </xf>
    <xf numFmtId="0" fontId="0" fillId="0" borderId="35" xfId="0" applyBorder="1" applyAlignment="1">
      <alignment horizontal="center"/>
    </xf>
    <xf numFmtId="0" fontId="0" fillId="0" borderId="5" xfId="0" applyBorder="1" applyAlignment="1">
      <alignment horizontal="right"/>
    </xf>
    <xf numFmtId="0" fontId="0" fillId="4" borderId="38" xfId="0" applyFill="1" applyBorder="1"/>
    <xf numFmtId="10" fontId="0" fillId="4" borderId="1" xfId="1" applyNumberFormat="1" applyFont="1" applyFill="1" applyBorder="1"/>
    <xf numFmtId="0" fontId="8" fillId="0" borderId="39" xfId="0" applyFont="1" applyBorder="1"/>
    <xf numFmtId="0" fontId="0" fillId="0" borderId="40" xfId="0" applyBorder="1"/>
    <xf numFmtId="0" fontId="0" fillId="0" borderId="4" xfId="0" applyBorder="1"/>
    <xf numFmtId="0" fontId="0" fillId="0" borderId="41" xfId="0" applyBorder="1"/>
    <xf numFmtId="0" fontId="0" fillId="0" borderId="42" xfId="0" applyBorder="1"/>
    <xf numFmtId="0" fontId="3" fillId="0" borderId="22" xfId="0" applyFont="1" applyBorder="1" applyAlignment="1">
      <alignment horizontal="center"/>
    </xf>
    <xf numFmtId="0" fontId="0" fillId="0" borderId="24" xfId="0" applyFont="1" applyBorder="1" applyAlignment="1">
      <alignment horizontal="center" vertical="center"/>
    </xf>
    <xf numFmtId="0" fontId="0" fillId="0" borderId="19" xfId="0" applyFont="1" applyBorder="1" applyAlignment="1">
      <alignment horizontal="center"/>
    </xf>
    <xf numFmtId="0" fontId="0" fillId="0" borderId="21" xfId="0" applyFont="1" applyBorder="1" applyAlignment="1">
      <alignment horizontal="center"/>
    </xf>
    <xf numFmtId="0" fontId="0" fillId="2" borderId="21" xfId="0" applyFont="1" applyFill="1" applyBorder="1" applyAlignment="1">
      <alignment horizontal="center"/>
    </xf>
    <xf numFmtId="0" fontId="0" fillId="0" borderId="42" xfId="0" applyBorder="1" applyAlignment="1">
      <alignment horizontal="center"/>
    </xf>
    <xf numFmtId="0" fontId="0" fillId="0" borderId="43" xfId="0" applyBorder="1"/>
    <xf numFmtId="0" fontId="0" fillId="0" borderId="44" xfId="0" applyBorder="1"/>
    <xf numFmtId="0" fontId="0" fillId="0" borderId="44" xfId="0" applyBorder="1" applyAlignment="1">
      <alignment horizontal="center"/>
    </xf>
    <xf numFmtId="0" fontId="0" fillId="0" borderId="2" xfId="0" applyBorder="1" applyAlignment="1">
      <alignment horizontal="center"/>
    </xf>
    <xf numFmtId="0" fontId="0" fillId="4" borderId="0" xfId="0" applyFill="1"/>
    <xf numFmtId="0" fontId="0" fillId="4" borderId="0" xfId="0" applyFill="1" applyAlignment="1">
      <alignment horizontal="left" vertical="center"/>
    </xf>
    <xf numFmtId="0" fontId="0" fillId="4" borderId="0" xfId="0" applyFill="1" applyAlignment="1">
      <alignment horizontal="center" vertical="center"/>
    </xf>
    <xf numFmtId="0" fontId="7" fillId="4" borderId="3" xfId="0" applyFont="1" applyFill="1" applyBorder="1" applyAlignment="1">
      <alignment horizontal="center" vertical="center"/>
    </xf>
    <xf numFmtId="6" fontId="0" fillId="4" borderId="3" xfId="0" applyNumberFormat="1" applyFill="1" applyBorder="1"/>
    <xf numFmtId="2" fontId="0" fillId="0" borderId="3" xfId="0" applyNumberFormat="1" applyBorder="1"/>
    <xf numFmtId="164" fontId="0" fillId="0" borderId="3" xfId="0" applyNumberFormat="1" applyBorder="1"/>
    <xf numFmtId="0" fontId="0" fillId="0" borderId="30" xfId="0" applyBorder="1"/>
    <xf numFmtId="0" fontId="0" fillId="0" borderId="20" xfId="0" applyBorder="1"/>
    <xf numFmtId="164" fontId="0" fillId="0" borderId="21" xfId="0" applyNumberFormat="1" applyBorder="1"/>
    <xf numFmtId="0" fontId="0" fillId="0" borderId="22" xfId="0" applyBorder="1"/>
    <xf numFmtId="0" fontId="0" fillId="0" borderId="23" xfId="0" applyBorder="1"/>
    <xf numFmtId="164" fontId="0" fillId="0" borderId="24" xfId="0" applyNumberFormat="1" applyBorder="1"/>
    <xf numFmtId="0" fontId="0" fillId="0" borderId="45" xfId="0" applyBorder="1"/>
    <xf numFmtId="0" fontId="0" fillId="0" borderId="18" xfId="0" applyBorder="1"/>
    <xf numFmtId="164" fontId="0" fillId="0" borderId="19" xfId="0" applyNumberFormat="1" applyBorder="1"/>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7" xfId="0" applyBorder="1" applyAlignment="1">
      <alignment horizontal="center" vertical="center" wrapText="1"/>
    </xf>
    <xf numFmtId="0" fontId="0" fillId="0" borderId="46" xfId="0" applyBorder="1" applyAlignment="1">
      <alignment horizontal="center" vertical="center" wrapText="1"/>
    </xf>
    <xf numFmtId="0" fontId="0" fillId="0" borderId="6" xfId="0" applyBorder="1"/>
    <xf numFmtId="0" fontId="0" fillId="0" borderId="32" xfId="0" applyBorder="1"/>
    <xf numFmtId="2" fontId="0" fillId="0" borderId="45" xfId="0" applyNumberFormat="1" applyBorder="1"/>
    <xf numFmtId="2" fontId="0" fillId="0" borderId="20" xfId="0" applyNumberFormat="1" applyBorder="1"/>
    <xf numFmtId="2" fontId="0" fillId="0" borderId="22" xfId="0" applyNumberFormat="1" applyBorder="1"/>
    <xf numFmtId="0" fontId="0" fillId="0" borderId="0" xfId="0" applyAlignment="1">
      <alignment horizontal="left" vertical="top" wrapText="1"/>
    </xf>
    <xf numFmtId="0" fontId="0" fillId="0" borderId="0" xfId="0" applyAlignment="1">
      <alignment horizontal="left" wrapText="1"/>
    </xf>
    <xf numFmtId="0" fontId="0" fillId="0" borderId="6" xfId="0" applyBorder="1" applyAlignment="1">
      <alignment horizontal="center" vertical="center"/>
    </xf>
    <xf numFmtId="0" fontId="0" fillId="0" borderId="8" xfId="0" applyBorder="1" applyAlignment="1">
      <alignment horizontal="center" vertical="center"/>
    </xf>
    <xf numFmtId="0" fontId="0" fillId="0" borderId="0" xfId="0" applyBorder="1"/>
    <xf numFmtId="0" fontId="0" fillId="0" borderId="0" xfId="0"/>
    <xf numFmtId="0" fontId="0" fillId="0" borderId="29" xfId="0" applyBorder="1"/>
  </cellXfs>
  <cellStyles count="22">
    <cellStyle name="Followed Hyperlink" xfId="3" builtinId="9" hidden="1"/>
    <cellStyle name="Followed Hyperlink" xfId="5" builtinId="9" hidden="1"/>
    <cellStyle name="Followed Hyperlink" xfId="7" builtinId="9" hidden="1"/>
    <cellStyle name="Followed Hyperlink" xfId="9" builtinId="9" hidden="1"/>
    <cellStyle name="Followed Hyperlink" xfId="11" builtinId="9" hidden="1"/>
    <cellStyle name="Followed Hyperlink" xfId="13" builtinId="9" hidden="1"/>
    <cellStyle name="Followed Hyperlink" xfId="15" builtinId="9" hidden="1"/>
    <cellStyle name="Followed Hyperlink" xfId="17" builtinId="9" hidden="1"/>
    <cellStyle name="Followed Hyperlink" xfId="19" builtinId="9" hidden="1"/>
    <cellStyle name="Followed Hyperlink" xfId="21" builtinId="9" hidden="1"/>
    <cellStyle name="Hyperlink" xfId="2" builtinId="8" hidden="1"/>
    <cellStyle name="Hyperlink" xfId="4" builtinId="8" hidden="1"/>
    <cellStyle name="Hyperlink" xfId="6" builtinId="8" hidden="1"/>
    <cellStyle name="Hyperlink" xfId="8" builtinId="8" hidden="1"/>
    <cellStyle name="Hyperlink" xfId="10" builtinId="8" hidden="1"/>
    <cellStyle name="Hyperlink" xfId="12" builtinId="8" hidden="1"/>
    <cellStyle name="Hyperlink" xfId="14" builtinId="8" hidden="1"/>
    <cellStyle name="Hyperlink" xfId="16" builtinId="8" hidden="1"/>
    <cellStyle name="Hyperlink" xfId="18" builtinId="8" hidden="1"/>
    <cellStyle name="Hyperlink" xfId="20" builtinId="8" hidden="1"/>
    <cellStyle name="Normal" xfId="0" builtinId="0"/>
    <cellStyle name="Percent" xfId="1" builtinId="5"/>
  </cellStyles>
  <dxfs count="18">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
      <font>
        <color rgb="FFFF0000"/>
      </font>
    </dxf>
  </dxfs>
  <tableStyles count="0" defaultTableStyle="TableStyleMedium9" defaultPivotStyle="PivotStyleMedium7"/>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2.xml.rels><?xml version="1.0" encoding="UTF-8" standalone="yes"?>
<Relationships xmlns="http://schemas.openxmlformats.org/package/2006/relationships"><Relationship Id="rId8" Type="http://schemas.openxmlformats.org/officeDocument/2006/relationships/image" Target="../media/image8.jpeg"/><Relationship Id="rId3" Type="http://schemas.openxmlformats.org/officeDocument/2006/relationships/image" Target="../media/image3.jpeg"/><Relationship Id="rId7" Type="http://schemas.openxmlformats.org/officeDocument/2006/relationships/image" Target="../media/image7.jpeg"/><Relationship Id="rId2" Type="http://schemas.openxmlformats.org/officeDocument/2006/relationships/image" Target="../media/image2.jpeg"/><Relationship Id="rId1" Type="http://schemas.openxmlformats.org/officeDocument/2006/relationships/image" Target="../media/image1.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9" Type="http://schemas.openxmlformats.org/officeDocument/2006/relationships/image" Target="../media/image9.jpeg"/></Relationships>
</file>

<file path=xl/drawings/drawing1.xml><?xml version="1.0" encoding="utf-8"?>
<xdr:wsDr xmlns:xdr="http://schemas.openxmlformats.org/drawingml/2006/spreadsheetDrawing" xmlns:a="http://schemas.openxmlformats.org/drawingml/2006/main">
  <xdr:twoCellAnchor>
    <xdr:from>
      <xdr:col>0</xdr:col>
      <xdr:colOff>927100</xdr:colOff>
      <xdr:row>29</xdr:row>
      <xdr:rowOff>152400</xdr:rowOff>
    </xdr:from>
    <xdr:to>
      <xdr:col>1</xdr:col>
      <xdr:colOff>1226820</xdr:colOff>
      <xdr:row>31</xdr:row>
      <xdr:rowOff>50800</xdr:rowOff>
    </xdr:to>
    <xdr:cxnSp macro="">
      <xdr:nvCxnSpPr>
        <xdr:cNvPr id="2" name="Straight Arrow Connector 1">
          <a:extLst>
            <a:ext uri="{FF2B5EF4-FFF2-40B4-BE49-F238E27FC236}">
              <a16:creationId xmlns:a16="http://schemas.microsoft.com/office/drawing/2014/main" id="{00000000-0008-0000-0000-000002000000}"/>
            </a:ext>
          </a:extLst>
        </xdr:cNvPr>
        <xdr:cNvCxnSpPr/>
      </xdr:nvCxnSpPr>
      <xdr:spPr>
        <a:xfrm flipV="1">
          <a:off x="927100" y="6248400"/>
          <a:ext cx="1887220" cy="3048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152400</xdr:colOff>
      <xdr:row>29</xdr:row>
      <xdr:rowOff>127000</xdr:rowOff>
    </xdr:from>
    <xdr:to>
      <xdr:col>3</xdr:col>
      <xdr:colOff>1016000</xdr:colOff>
      <xdr:row>29</xdr:row>
      <xdr:rowOff>127000</xdr:rowOff>
    </xdr:to>
    <xdr:cxnSp macro="">
      <xdr:nvCxnSpPr>
        <xdr:cNvPr id="5" name="Straight Arrow Connector 4">
          <a:extLst>
            <a:ext uri="{FF2B5EF4-FFF2-40B4-BE49-F238E27FC236}">
              <a16:creationId xmlns:a16="http://schemas.microsoft.com/office/drawing/2014/main" id="{00000000-0008-0000-0000-000005000000}"/>
            </a:ext>
          </a:extLst>
        </xdr:cNvPr>
        <xdr:cNvCxnSpPr/>
      </xdr:nvCxnSpPr>
      <xdr:spPr>
        <a:xfrm>
          <a:off x="2717800" y="6223000"/>
          <a:ext cx="21463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165100</xdr:colOff>
      <xdr:row>33</xdr:row>
      <xdr:rowOff>127000</xdr:rowOff>
    </xdr:from>
    <xdr:to>
      <xdr:col>3</xdr:col>
      <xdr:colOff>1028700</xdr:colOff>
      <xdr:row>33</xdr:row>
      <xdr:rowOff>139700</xdr:rowOff>
    </xdr:to>
    <xdr:cxnSp macro="">
      <xdr:nvCxnSpPr>
        <xdr:cNvPr id="7" name="Straight Arrow Connector 6">
          <a:extLst>
            <a:ext uri="{FF2B5EF4-FFF2-40B4-BE49-F238E27FC236}">
              <a16:creationId xmlns:a16="http://schemas.microsoft.com/office/drawing/2014/main" id="{00000000-0008-0000-0000-000007000000}"/>
            </a:ext>
          </a:extLst>
        </xdr:cNvPr>
        <xdr:cNvCxnSpPr/>
      </xdr:nvCxnSpPr>
      <xdr:spPr>
        <a:xfrm>
          <a:off x="2730500" y="7035800"/>
          <a:ext cx="2146300" cy="12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342900</xdr:colOff>
      <xdr:row>29</xdr:row>
      <xdr:rowOff>114300</xdr:rowOff>
    </xdr:from>
    <xdr:to>
      <xdr:col>5</xdr:col>
      <xdr:colOff>889000</xdr:colOff>
      <xdr:row>29</xdr:row>
      <xdr:rowOff>114300</xdr:rowOff>
    </xdr:to>
    <xdr:cxnSp macro="">
      <xdr:nvCxnSpPr>
        <xdr:cNvPr id="8" name="Straight Arrow Connector 7">
          <a:extLst>
            <a:ext uri="{FF2B5EF4-FFF2-40B4-BE49-F238E27FC236}">
              <a16:creationId xmlns:a16="http://schemas.microsoft.com/office/drawing/2014/main" id="{00000000-0008-0000-0000-000008000000}"/>
            </a:ext>
          </a:extLst>
        </xdr:cNvPr>
        <xdr:cNvCxnSpPr/>
      </xdr:nvCxnSpPr>
      <xdr:spPr>
        <a:xfrm>
          <a:off x="5562600" y="6210300"/>
          <a:ext cx="18288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317500</xdr:colOff>
      <xdr:row>33</xdr:row>
      <xdr:rowOff>114300</xdr:rowOff>
    </xdr:from>
    <xdr:to>
      <xdr:col>5</xdr:col>
      <xdr:colOff>863600</xdr:colOff>
      <xdr:row>33</xdr:row>
      <xdr:rowOff>114300</xdr:rowOff>
    </xdr:to>
    <xdr:cxnSp macro="">
      <xdr:nvCxnSpPr>
        <xdr:cNvPr id="9" name="Straight Arrow Connector 8">
          <a:extLst>
            <a:ext uri="{FF2B5EF4-FFF2-40B4-BE49-F238E27FC236}">
              <a16:creationId xmlns:a16="http://schemas.microsoft.com/office/drawing/2014/main" id="{00000000-0008-0000-0000-000009000000}"/>
            </a:ext>
          </a:extLst>
        </xdr:cNvPr>
        <xdr:cNvCxnSpPr/>
      </xdr:nvCxnSpPr>
      <xdr:spPr>
        <a:xfrm>
          <a:off x="5537200" y="7023100"/>
          <a:ext cx="18288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342900</xdr:colOff>
      <xdr:row>29</xdr:row>
      <xdr:rowOff>114300</xdr:rowOff>
    </xdr:from>
    <xdr:to>
      <xdr:col>7</xdr:col>
      <xdr:colOff>889000</xdr:colOff>
      <xdr:row>29</xdr:row>
      <xdr:rowOff>114300</xdr:rowOff>
    </xdr:to>
    <xdr:cxnSp macro="">
      <xdr:nvCxnSpPr>
        <xdr:cNvPr id="10" name="Straight Arrow Connector 9">
          <a:extLst>
            <a:ext uri="{FF2B5EF4-FFF2-40B4-BE49-F238E27FC236}">
              <a16:creationId xmlns:a16="http://schemas.microsoft.com/office/drawing/2014/main" id="{00000000-0008-0000-0000-00000A000000}"/>
            </a:ext>
          </a:extLst>
        </xdr:cNvPr>
        <xdr:cNvCxnSpPr/>
      </xdr:nvCxnSpPr>
      <xdr:spPr>
        <a:xfrm>
          <a:off x="8128000" y="6210300"/>
          <a:ext cx="18288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355600</xdr:colOff>
      <xdr:row>33</xdr:row>
      <xdr:rowOff>101600</xdr:rowOff>
    </xdr:from>
    <xdr:to>
      <xdr:col>7</xdr:col>
      <xdr:colOff>901700</xdr:colOff>
      <xdr:row>33</xdr:row>
      <xdr:rowOff>101600</xdr:rowOff>
    </xdr:to>
    <xdr:cxnSp macro="">
      <xdr:nvCxnSpPr>
        <xdr:cNvPr id="11" name="Straight Arrow Connector 10">
          <a:extLst>
            <a:ext uri="{FF2B5EF4-FFF2-40B4-BE49-F238E27FC236}">
              <a16:creationId xmlns:a16="http://schemas.microsoft.com/office/drawing/2014/main" id="{00000000-0008-0000-0000-00000B000000}"/>
            </a:ext>
          </a:extLst>
        </xdr:cNvPr>
        <xdr:cNvCxnSpPr/>
      </xdr:nvCxnSpPr>
      <xdr:spPr>
        <a:xfrm>
          <a:off x="8140700" y="7010400"/>
          <a:ext cx="18288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927100</xdr:colOff>
      <xdr:row>31</xdr:row>
      <xdr:rowOff>165100</xdr:rowOff>
    </xdr:from>
    <xdr:to>
      <xdr:col>1</xdr:col>
      <xdr:colOff>1181100</xdr:colOff>
      <xdr:row>33</xdr:row>
      <xdr:rowOff>127000</xdr:rowOff>
    </xdr:to>
    <xdr:cxnSp macro="">
      <xdr:nvCxnSpPr>
        <xdr:cNvPr id="12" name="Straight Arrow Connector 11">
          <a:extLst>
            <a:ext uri="{FF2B5EF4-FFF2-40B4-BE49-F238E27FC236}">
              <a16:creationId xmlns:a16="http://schemas.microsoft.com/office/drawing/2014/main" id="{00000000-0008-0000-0000-00000C000000}"/>
            </a:ext>
          </a:extLst>
        </xdr:cNvPr>
        <xdr:cNvCxnSpPr/>
      </xdr:nvCxnSpPr>
      <xdr:spPr>
        <a:xfrm>
          <a:off x="927100" y="6667500"/>
          <a:ext cx="1841500" cy="368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165100</xdr:colOff>
      <xdr:row>30</xdr:row>
      <xdr:rowOff>12700</xdr:rowOff>
    </xdr:from>
    <xdr:to>
      <xdr:col>3</xdr:col>
      <xdr:colOff>1028700</xdr:colOff>
      <xdr:row>33</xdr:row>
      <xdr:rowOff>12700</xdr:rowOff>
    </xdr:to>
    <xdr:cxnSp macro="">
      <xdr:nvCxnSpPr>
        <xdr:cNvPr id="15" name="Straight Arrow Connector 14">
          <a:extLst>
            <a:ext uri="{FF2B5EF4-FFF2-40B4-BE49-F238E27FC236}">
              <a16:creationId xmlns:a16="http://schemas.microsoft.com/office/drawing/2014/main" id="{00000000-0008-0000-0000-00000F000000}"/>
            </a:ext>
          </a:extLst>
        </xdr:cNvPr>
        <xdr:cNvCxnSpPr/>
      </xdr:nvCxnSpPr>
      <xdr:spPr>
        <a:xfrm>
          <a:off x="2730500" y="6311900"/>
          <a:ext cx="2146300" cy="6096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177800</xdr:colOff>
      <xdr:row>30</xdr:row>
      <xdr:rowOff>88900</xdr:rowOff>
    </xdr:from>
    <xdr:to>
      <xdr:col>3</xdr:col>
      <xdr:colOff>1104900</xdr:colOff>
      <xdr:row>33</xdr:row>
      <xdr:rowOff>63500</xdr:rowOff>
    </xdr:to>
    <xdr:cxnSp macro="">
      <xdr:nvCxnSpPr>
        <xdr:cNvPr id="17" name="Straight Arrow Connector 16">
          <a:extLst>
            <a:ext uri="{FF2B5EF4-FFF2-40B4-BE49-F238E27FC236}">
              <a16:creationId xmlns:a16="http://schemas.microsoft.com/office/drawing/2014/main" id="{00000000-0008-0000-0000-000011000000}"/>
            </a:ext>
          </a:extLst>
        </xdr:cNvPr>
        <xdr:cNvCxnSpPr/>
      </xdr:nvCxnSpPr>
      <xdr:spPr>
        <a:xfrm flipV="1">
          <a:off x="2743200" y="6388100"/>
          <a:ext cx="2209800" cy="5842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304800</xdr:colOff>
      <xdr:row>30</xdr:row>
      <xdr:rowOff>12700</xdr:rowOff>
    </xdr:from>
    <xdr:to>
      <xdr:col>9</xdr:col>
      <xdr:colOff>1066800</xdr:colOff>
      <xdr:row>31</xdr:row>
      <xdr:rowOff>127000</xdr:rowOff>
    </xdr:to>
    <xdr:cxnSp macro="">
      <xdr:nvCxnSpPr>
        <xdr:cNvPr id="25" name="Straight Arrow Connector 24">
          <a:extLst>
            <a:ext uri="{FF2B5EF4-FFF2-40B4-BE49-F238E27FC236}">
              <a16:creationId xmlns:a16="http://schemas.microsoft.com/office/drawing/2014/main" id="{00000000-0008-0000-0000-000019000000}"/>
            </a:ext>
          </a:extLst>
        </xdr:cNvPr>
        <xdr:cNvCxnSpPr/>
      </xdr:nvCxnSpPr>
      <xdr:spPr>
        <a:xfrm>
          <a:off x="10655300" y="6311900"/>
          <a:ext cx="2044700" cy="317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177800</xdr:colOff>
      <xdr:row>32</xdr:row>
      <xdr:rowOff>88900</xdr:rowOff>
    </xdr:from>
    <xdr:to>
      <xdr:col>9</xdr:col>
      <xdr:colOff>1092200</xdr:colOff>
      <xdr:row>33</xdr:row>
      <xdr:rowOff>127000</xdr:rowOff>
    </xdr:to>
    <xdr:cxnSp macro="">
      <xdr:nvCxnSpPr>
        <xdr:cNvPr id="28" name="Straight Arrow Connector 27">
          <a:extLst>
            <a:ext uri="{FF2B5EF4-FFF2-40B4-BE49-F238E27FC236}">
              <a16:creationId xmlns:a16="http://schemas.microsoft.com/office/drawing/2014/main" id="{00000000-0008-0000-0000-00001C000000}"/>
            </a:ext>
          </a:extLst>
        </xdr:cNvPr>
        <xdr:cNvCxnSpPr/>
      </xdr:nvCxnSpPr>
      <xdr:spPr>
        <a:xfrm flipV="1">
          <a:off x="10528300" y="6794500"/>
          <a:ext cx="2197100" cy="241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25</xdr:row>
      <xdr:rowOff>0</xdr:rowOff>
    </xdr:from>
    <xdr:to>
      <xdr:col>8</xdr:col>
      <xdr:colOff>88900</xdr:colOff>
      <xdr:row>70</xdr:row>
      <xdr:rowOff>7837</xdr:rowOff>
    </xdr:to>
    <xdr:pic>
      <xdr:nvPicPr>
        <xdr:cNvPr id="11" name="Picture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5283200"/>
          <a:ext cx="7772400" cy="9151837"/>
        </a:xfrm>
        <a:prstGeom prst="rect">
          <a:avLst/>
        </a:prstGeom>
      </xdr:spPr>
    </xdr:pic>
    <xdr:clientData/>
  </xdr:twoCellAnchor>
  <xdr:twoCellAnchor editAs="oneCell">
    <xdr:from>
      <xdr:col>0</xdr:col>
      <xdr:colOff>0</xdr:colOff>
      <xdr:row>72</xdr:row>
      <xdr:rowOff>0</xdr:rowOff>
    </xdr:from>
    <xdr:to>
      <xdr:col>8</xdr:col>
      <xdr:colOff>88900</xdr:colOff>
      <xdr:row>116</xdr:row>
      <xdr:rowOff>11744</xdr:rowOff>
    </xdr:to>
    <xdr:pic>
      <xdr:nvPicPr>
        <xdr:cNvPr id="12" name="Picture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0" y="14833600"/>
          <a:ext cx="7772400" cy="8952544"/>
        </a:xfrm>
        <a:prstGeom prst="rect">
          <a:avLst/>
        </a:prstGeom>
      </xdr:spPr>
    </xdr:pic>
    <xdr:clientData/>
  </xdr:twoCellAnchor>
  <xdr:twoCellAnchor editAs="oneCell">
    <xdr:from>
      <xdr:col>0</xdr:col>
      <xdr:colOff>0</xdr:colOff>
      <xdr:row>118</xdr:row>
      <xdr:rowOff>0</xdr:rowOff>
    </xdr:from>
    <xdr:to>
      <xdr:col>8</xdr:col>
      <xdr:colOff>88900</xdr:colOff>
      <xdr:row>161</xdr:row>
      <xdr:rowOff>141013</xdr:rowOff>
    </xdr:to>
    <xdr:pic>
      <xdr:nvPicPr>
        <xdr:cNvPr id="13" name="Picture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24180800"/>
          <a:ext cx="7772400" cy="8878613"/>
        </a:xfrm>
        <a:prstGeom prst="rect">
          <a:avLst/>
        </a:prstGeom>
      </xdr:spPr>
    </xdr:pic>
    <xdr:clientData/>
  </xdr:twoCellAnchor>
  <xdr:twoCellAnchor editAs="oneCell">
    <xdr:from>
      <xdr:col>0</xdr:col>
      <xdr:colOff>0</xdr:colOff>
      <xdr:row>163</xdr:row>
      <xdr:rowOff>0</xdr:rowOff>
    </xdr:from>
    <xdr:to>
      <xdr:col>8</xdr:col>
      <xdr:colOff>88900</xdr:colOff>
      <xdr:row>203</xdr:row>
      <xdr:rowOff>49659</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0" y="33324800"/>
          <a:ext cx="7772400" cy="8177659"/>
        </a:xfrm>
        <a:prstGeom prst="rect">
          <a:avLst/>
        </a:prstGeom>
      </xdr:spPr>
    </xdr:pic>
    <xdr:clientData/>
  </xdr:twoCellAnchor>
  <xdr:twoCellAnchor editAs="oneCell">
    <xdr:from>
      <xdr:col>0</xdr:col>
      <xdr:colOff>0</xdr:colOff>
      <xdr:row>205</xdr:row>
      <xdr:rowOff>0</xdr:rowOff>
    </xdr:from>
    <xdr:to>
      <xdr:col>8</xdr:col>
      <xdr:colOff>88900</xdr:colOff>
      <xdr:row>246</xdr:row>
      <xdr:rowOff>115243</xdr:rowOff>
    </xdr:to>
    <xdr:pic>
      <xdr:nvPicPr>
        <xdr:cNvPr id="15" name="Picture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41859200"/>
          <a:ext cx="7772400" cy="8446443"/>
        </a:xfrm>
        <a:prstGeom prst="rect">
          <a:avLst/>
        </a:prstGeom>
      </xdr:spPr>
    </xdr:pic>
    <xdr:clientData/>
  </xdr:twoCellAnchor>
  <xdr:twoCellAnchor editAs="oneCell">
    <xdr:from>
      <xdr:col>0</xdr:col>
      <xdr:colOff>0</xdr:colOff>
      <xdr:row>248</xdr:row>
      <xdr:rowOff>0</xdr:rowOff>
    </xdr:from>
    <xdr:to>
      <xdr:col>8</xdr:col>
      <xdr:colOff>88900</xdr:colOff>
      <xdr:row>290</xdr:row>
      <xdr:rowOff>101600</xdr:rowOff>
    </xdr:to>
    <xdr:pic>
      <xdr:nvPicPr>
        <xdr:cNvPr id="16" name="Picture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0" y="50596800"/>
          <a:ext cx="7772400" cy="8636000"/>
        </a:xfrm>
        <a:prstGeom prst="rect">
          <a:avLst/>
        </a:prstGeom>
      </xdr:spPr>
    </xdr:pic>
    <xdr:clientData/>
  </xdr:twoCellAnchor>
  <xdr:twoCellAnchor editAs="oneCell">
    <xdr:from>
      <xdr:col>0</xdr:col>
      <xdr:colOff>0</xdr:colOff>
      <xdr:row>292</xdr:row>
      <xdr:rowOff>0</xdr:rowOff>
    </xdr:from>
    <xdr:to>
      <xdr:col>8</xdr:col>
      <xdr:colOff>88900</xdr:colOff>
      <xdr:row>334</xdr:row>
      <xdr:rowOff>171018</xdr:rowOff>
    </xdr:to>
    <xdr:pic>
      <xdr:nvPicPr>
        <xdr:cNvPr id="17" name="Picture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0" y="59537600"/>
          <a:ext cx="7772400" cy="8705418"/>
        </a:xfrm>
        <a:prstGeom prst="rect">
          <a:avLst/>
        </a:prstGeom>
      </xdr:spPr>
    </xdr:pic>
    <xdr:clientData/>
  </xdr:twoCellAnchor>
  <xdr:twoCellAnchor editAs="oneCell">
    <xdr:from>
      <xdr:col>0</xdr:col>
      <xdr:colOff>0</xdr:colOff>
      <xdr:row>336</xdr:row>
      <xdr:rowOff>0</xdr:rowOff>
    </xdr:from>
    <xdr:to>
      <xdr:col>8</xdr:col>
      <xdr:colOff>88900</xdr:colOff>
      <xdr:row>378</xdr:row>
      <xdr:rowOff>201072</xdr:rowOff>
    </xdr:to>
    <xdr:pic>
      <xdr:nvPicPr>
        <xdr:cNvPr id="18" name="Picture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68478400"/>
          <a:ext cx="7772400" cy="8735472"/>
        </a:xfrm>
        <a:prstGeom prst="rect">
          <a:avLst/>
        </a:prstGeom>
      </xdr:spPr>
    </xdr:pic>
    <xdr:clientData/>
  </xdr:twoCellAnchor>
  <xdr:twoCellAnchor editAs="oneCell">
    <xdr:from>
      <xdr:col>0</xdr:col>
      <xdr:colOff>0</xdr:colOff>
      <xdr:row>381</xdr:row>
      <xdr:rowOff>0</xdr:rowOff>
    </xdr:from>
    <xdr:to>
      <xdr:col>8</xdr:col>
      <xdr:colOff>88900</xdr:colOff>
      <xdr:row>421</xdr:row>
      <xdr:rowOff>128512</xdr:rowOff>
    </xdr:to>
    <xdr:pic>
      <xdr:nvPicPr>
        <xdr:cNvPr id="19" name="Picture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0" y="77622400"/>
          <a:ext cx="7772400" cy="82565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5</xdr:col>
      <xdr:colOff>114300</xdr:colOff>
      <xdr:row>10</xdr:row>
      <xdr:rowOff>88900</xdr:rowOff>
    </xdr:from>
    <xdr:to>
      <xdr:col>6</xdr:col>
      <xdr:colOff>215900</xdr:colOff>
      <xdr:row>10</xdr:row>
      <xdr:rowOff>88900</xdr:rowOff>
    </xdr:to>
    <xdr:cxnSp macro="">
      <xdr:nvCxnSpPr>
        <xdr:cNvPr id="2" name="Straight Arrow Connector 1">
          <a:extLst>
            <a:ext uri="{FF2B5EF4-FFF2-40B4-BE49-F238E27FC236}">
              <a16:creationId xmlns:a16="http://schemas.microsoft.com/office/drawing/2014/main" id="{00000000-0008-0000-0300-000002000000}"/>
            </a:ext>
          </a:extLst>
        </xdr:cNvPr>
        <xdr:cNvCxnSpPr/>
      </xdr:nvCxnSpPr>
      <xdr:spPr>
        <a:xfrm>
          <a:off x="1638300" y="2120900"/>
          <a:ext cx="393700" cy="0"/>
        </a:xfrm>
        <a:prstGeom prst="straightConnector1">
          <a:avLst/>
        </a:prstGeom>
        <a:ln>
          <a:solidFill>
            <a:srgbClr val="FF0000"/>
          </a:solidFill>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10</xdr:col>
      <xdr:colOff>101600</xdr:colOff>
      <xdr:row>10</xdr:row>
      <xdr:rowOff>101600</xdr:rowOff>
    </xdr:from>
    <xdr:to>
      <xdr:col>11</xdr:col>
      <xdr:colOff>203200</xdr:colOff>
      <xdr:row>10</xdr:row>
      <xdr:rowOff>101600</xdr:rowOff>
    </xdr:to>
    <xdr:cxnSp macro="">
      <xdr:nvCxnSpPr>
        <xdr:cNvPr id="4" name="Straight Arrow Connector 3">
          <a:extLst>
            <a:ext uri="{FF2B5EF4-FFF2-40B4-BE49-F238E27FC236}">
              <a16:creationId xmlns:a16="http://schemas.microsoft.com/office/drawing/2014/main" id="{00000000-0008-0000-0300-000004000000}"/>
            </a:ext>
          </a:extLst>
        </xdr:cNvPr>
        <xdr:cNvCxnSpPr/>
      </xdr:nvCxnSpPr>
      <xdr:spPr>
        <a:xfrm>
          <a:off x="3086100" y="2133600"/>
          <a:ext cx="393700" cy="0"/>
        </a:xfrm>
        <a:prstGeom prst="straightConnector1">
          <a:avLst/>
        </a:prstGeom>
        <a:ln>
          <a:solidFill>
            <a:srgbClr val="FF0000"/>
          </a:solidFill>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31</xdr:col>
      <xdr:colOff>88900</xdr:colOff>
      <xdr:row>9</xdr:row>
      <xdr:rowOff>139700</xdr:rowOff>
    </xdr:from>
    <xdr:to>
      <xdr:col>32</xdr:col>
      <xdr:colOff>190500</xdr:colOff>
      <xdr:row>9</xdr:row>
      <xdr:rowOff>139700</xdr:rowOff>
    </xdr:to>
    <xdr:cxnSp macro="">
      <xdr:nvCxnSpPr>
        <xdr:cNvPr id="5" name="Straight Arrow Connector 4">
          <a:extLst>
            <a:ext uri="{FF2B5EF4-FFF2-40B4-BE49-F238E27FC236}">
              <a16:creationId xmlns:a16="http://schemas.microsoft.com/office/drawing/2014/main" id="{00000000-0008-0000-0300-000005000000}"/>
            </a:ext>
          </a:extLst>
        </xdr:cNvPr>
        <xdr:cNvCxnSpPr/>
      </xdr:nvCxnSpPr>
      <xdr:spPr>
        <a:xfrm>
          <a:off x="8915400" y="1968500"/>
          <a:ext cx="393700" cy="0"/>
        </a:xfrm>
        <a:prstGeom prst="straightConnector1">
          <a:avLst/>
        </a:prstGeom>
        <a:ln>
          <a:solidFill>
            <a:srgbClr val="FF0000"/>
          </a:solidFill>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26</xdr:col>
      <xdr:colOff>76200</xdr:colOff>
      <xdr:row>9</xdr:row>
      <xdr:rowOff>165100</xdr:rowOff>
    </xdr:from>
    <xdr:to>
      <xdr:col>27</xdr:col>
      <xdr:colOff>190500</xdr:colOff>
      <xdr:row>13</xdr:row>
      <xdr:rowOff>38100</xdr:rowOff>
    </xdr:to>
    <xdr:cxnSp macro="">
      <xdr:nvCxnSpPr>
        <xdr:cNvPr id="6" name="Straight Arrow Connector 5">
          <a:extLst>
            <a:ext uri="{FF2B5EF4-FFF2-40B4-BE49-F238E27FC236}">
              <a16:creationId xmlns:a16="http://schemas.microsoft.com/office/drawing/2014/main" id="{00000000-0008-0000-0300-000006000000}"/>
            </a:ext>
          </a:extLst>
        </xdr:cNvPr>
        <xdr:cNvCxnSpPr/>
      </xdr:nvCxnSpPr>
      <xdr:spPr>
        <a:xfrm flipV="1">
          <a:off x="7442200" y="1993900"/>
          <a:ext cx="406400" cy="6858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20</xdr:col>
      <xdr:colOff>101600</xdr:colOff>
      <xdr:row>13</xdr:row>
      <xdr:rowOff>190500</xdr:rowOff>
    </xdr:from>
    <xdr:to>
      <xdr:col>22</xdr:col>
      <xdr:colOff>203200</xdr:colOff>
      <xdr:row>15</xdr:row>
      <xdr:rowOff>127000</xdr:rowOff>
    </xdr:to>
    <xdr:cxnSp macro="">
      <xdr:nvCxnSpPr>
        <xdr:cNvPr id="8" name="Straight Arrow Connector 7">
          <a:extLst>
            <a:ext uri="{FF2B5EF4-FFF2-40B4-BE49-F238E27FC236}">
              <a16:creationId xmlns:a16="http://schemas.microsoft.com/office/drawing/2014/main" id="{00000000-0008-0000-0300-000008000000}"/>
            </a:ext>
          </a:extLst>
        </xdr:cNvPr>
        <xdr:cNvCxnSpPr/>
      </xdr:nvCxnSpPr>
      <xdr:spPr>
        <a:xfrm flipV="1">
          <a:off x="6007100" y="2832100"/>
          <a:ext cx="685800" cy="3429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20</xdr:col>
      <xdr:colOff>76200</xdr:colOff>
      <xdr:row>8</xdr:row>
      <xdr:rowOff>76200</xdr:rowOff>
    </xdr:from>
    <xdr:to>
      <xdr:col>22</xdr:col>
      <xdr:colOff>152400</xdr:colOff>
      <xdr:row>11</xdr:row>
      <xdr:rowOff>88900</xdr:rowOff>
    </xdr:to>
    <xdr:cxnSp macro="">
      <xdr:nvCxnSpPr>
        <xdr:cNvPr id="9" name="Straight Arrow Connector 8">
          <a:extLst>
            <a:ext uri="{FF2B5EF4-FFF2-40B4-BE49-F238E27FC236}">
              <a16:creationId xmlns:a16="http://schemas.microsoft.com/office/drawing/2014/main" id="{00000000-0008-0000-0300-000009000000}"/>
            </a:ext>
          </a:extLst>
        </xdr:cNvPr>
        <xdr:cNvCxnSpPr/>
      </xdr:nvCxnSpPr>
      <xdr:spPr>
        <a:xfrm flipV="1">
          <a:off x="5981700" y="1701800"/>
          <a:ext cx="660400" cy="622300"/>
        </a:xfrm>
        <a:prstGeom prst="straightConnector1">
          <a:avLst/>
        </a:prstGeom>
        <a:ln>
          <a:solidFill>
            <a:srgbClr val="FF0000"/>
          </a:solidFill>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15</xdr:col>
      <xdr:colOff>76200</xdr:colOff>
      <xdr:row>7</xdr:row>
      <xdr:rowOff>190500</xdr:rowOff>
    </xdr:from>
    <xdr:to>
      <xdr:col>16</xdr:col>
      <xdr:colOff>215900</xdr:colOff>
      <xdr:row>10</xdr:row>
      <xdr:rowOff>63500</xdr:rowOff>
    </xdr:to>
    <xdr:cxnSp macro="">
      <xdr:nvCxnSpPr>
        <xdr:cNvPr id="10" name="Straight Arrow Connector 9">
          <a:extLst>
            <a:ext uri="{FF2B5EF4-FFF2-40B4-BE49-F238E27FC236}">
              <a16:creationId xmlns:a16="http://schemas.microsoft.com/office/drawing/2014/main" id="{00000000-0008-0000-0300-00000A000000}"/>
            </a:ext>
          </a:extLst>
        </xdr:cNvPr>
        <xdr:cNvCxnSpPr/>
      </xdr:nvCxnSpPr>
      <xdr:spPr>
        <a:xfrm flipV="1">
          <a:off x="4521200" y="1612900"/>
          <a:ext cx="431800" cy="4826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15</xdr:col>
      <xdr:colOff>88900</xdr:colOff>
      <xdr:row>3</xdr:row>
      <xdr:rowOff>177800</xdr:rowOff>
    </xdr:from>
    <xdr:to>
      <xdr:col>16</xdr:col>
      <xdr:colOff>165100</xdr:colOff>
      <xdr:row>9</xdr:row>
      <xdr:rowOff>139700</xdr:rowOff>
    </xdr:to>
    <xdr:cxnSp macro="">
      <xdr:nvCxnSpPr>
        <xdr:cNvPr id="11" name="Straight Arrow Connector 10">
          <a:extLst>
            <a:ext uri="{FF2B5EF4-FFF2-40B4-BE49-F238E27FC236}">
              <a16:creationId xmlns:a16="http://schemas.microsoft.com/office/drawing/2014/main" id="{00000000-0008-0000-0300-00000B000000}"/>
            </a:ext>
          </a:extLst>
        </xdr:cNvPr>
        <xdr:cNvCxnSpPr/>
      </xdr:nvCxnSpPr>
      <xdr:spPr>
        <a:xfrm flipV="1">
          <a:off x="4533900" y="787400"/>
          <a:ext cx="368300" cy="1181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20</xdr:col>
      <xdr:colOff>63500</xdr:colOff>
      <xdr:row>8</xdr:row>
      <xdr:rowOff>76200</xdr:rowOff>
    </xdr:from>
    <xdr:to>
      <xdr:col>22</xdr:col>
      <xdr:colOff>215900</xdr:colOff>
      <xdr:row>15</xdr:row>
      <xdr:rowOff>88900</xdr:rowOff>
    </xdr:to>
    <xdr:cxnSp macro="">
      <xdr:nvCxnSpPr>
        <xdr:cNvPr id="13" name="Straight Arrow Connector 12">
          <a:extLst>
            <a:ext uri="{FF2B5EF4-FFF2-40B4-BE49-F238E27FC236}">
              <a16:creationId xmlns:a16="http://schemas.microsoft.com/office/drawing/2014/main" id="{00000000-0008-0000-0300-00000D000000}"/>
            </a:ext>
          </a:extLst>
        </xdr:cNvPr>
        <xdr:cNvCxnSpPr/>
      </xdr:nvCxnSpPr>
      <xdr:spPr>
        <a:xfrm flipV="1">
          <a:off x="5969000" y="1701800"/>
          <a:ext cx="736600" cy="1435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15</xdr:col>
      <xdr:colOff>114300</xdr:colOff>
      <xdr:row>10</xdr:row>
      <xdr:rowOff>177800</xdr:rowOff>
    </xdr:from>
    <xdr:to>
      <xdr:col>16</xdr:col>
      <xdr:colOff>215900</xdr:colOff>
      <xdr:row>15</xdr:row>
      <xdr:rowOff>152400</xdr:rowOff>
    </xdr:to>
    <xdr:cxnSp macro="">
      <xdr:nvCxnSpPr>
        <xdr:cNvPr id="14" name="Straight Arrow Connector 13">
          <a:extLst>
            <a:ext uri="{FF2B5EF4-FFF2-40B4-BE49-F238E27FC236}">
              <a16:creationId xmlns:a16="http://schemas.microsoft.com/office/drawing/2014/main" id="{00000000-0008-0000-0300-00000E000000}"/>
            </a:ext>
          </a:extLst>
        </xdr:cNvPr>
        <xdr:cNvCxnSpPr/>
      </xdr:nvCxnSpPr>
      <xdr:spPr>
        <a:xfrm>
          <a:off x="4559300" y="2209800"/>
          <a:ext cx="393700" cy="9906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20</xdr:col>
      <xdr:colOff>101600</xdr:colOff>
      <xdr:row>3</xdr:row>
      <xdr:rowOff>114300</xdr:rowOff>
    </xdr:from>
    <xdr:to>
      <xdr:col>22</xdr:col>
      <xdr:colOff>190500</xdr:colOff>
      <xdr:row>7</xdr:row>
      <xdr:rowOff>127000</xdr:rowOff>
    </xdr:to>
    <xdr:cxnSp macro="">
      <xdr:nvCxnSpPr>
        <xdr:cNvPr id="16" name="Straight Arrow Connector 15">
          <a:extLst>
            <a:ext uri="{FF2B5EF4-FFF2-40B4-BE49-F238E27FC236}">
              <a16:creationId xmlns:a16="http://schemas.microsoft.com/office/drawing/2014/main" id="{00000000-0008-0000-0300-000010000000}"/>
            </a:ext>
          </a:extLst>
        </xdr:cNvPr>
        <xdr:cNvCxnSpPr/>
      </xdr:nvCxnSpPr>
      <xdr:spPr>
        <a:xfrm>
          <a:off x="6007100" y="723900"/>
          <a:ext cx="673100" cy="8255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20</xdr:col>
      <xdr:colOff>88900</xdr:colOff>
      <xdr:row>7</xdr:row>
      <xdr:rowOff>127000</xdr:rowOff>
    </xdr:from>
    <xdr:to>
      <xdr:col>22</xdr:col>
      <xdr:colOff>190500</xdr:colOff>
      <xdr:row>7</xdr:row>
      <xdr:rowOff>177800</xdr:rowOff>
    </xdr:to>
    <xdr:cxnSp macro="">
      <xdr:nvCxnSpPr>
        <xdr:cNvPr id="18" name="Straight Arrow Connector 17">
          <a:extLst>
            <a:ext uri="{FF2B5EF4-FFF2-40B4-BE49-F238E27FC236}">
              <a16:creationId xmlns:a16="http://schemas.microsoft.com/office/drawing/2014/main" id="{00000000-0008-0000-0300-000012000000}"/>
            </a:ext>
          </a:extLst>
        </xdr:cNvPr>
        <xdr:cNvCxnSpPr/>
      </xdr:nvCxnSpPr>
      <xdr:spPr>
        <a:xfrm>
          <a:off x="5994400" y="1549400"/>
          <a:ext cx="685800" cy="508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20</xdr:col>
      <xdr:colOff>63500</xdr:colOff>
      <xdr:row>11</xdr:row>
      <xdr:rowOff>114300</xdr:rowOff>
    </xdr:from>
    <xdr:to>
      <xdr:col>22</xdr:col>
      <xdr:colOff>190500</xdr:colOff>
      <xdr:row>13</xdr:row>
      <xdr:rowOff>127000</xdr:rowOff>
    </xdr:to>
    <xdr:cxnSp macro="">
      <xdr:nvCxnSpPr>
        <xdr:cNvPr id="24" name="Straight Arrow Connector 23">
          <a:extLst>
            <a:ext uri="{FF2B5EF4-FFF2-40B4-BE49-F238E27FC236}">
              <a16:creationId xmlns:a16="http://schemas.microsoft.com/office/drawing/2014/main" id="{00000000-0008-0000-0300-000018000000}"/>
            </a:ext>
          </a:extLst>
        </xdr:cNvPr>
        <xdr:cNvCxnSpPr/>
      </xdr:nvCxnSpPr>
      <xdr:spPr>
        <a:xfrm>
          <a:off x="5969000" y="2349500"/>
          <a:ext cx="711200" cy="419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26</xdr:col>
      <xdr:colOff>50800</xdr:colOff>
      <xdr:row>7</xdr:row>
      <xdr:rowOff>88900</xdr:rowOff>
    </xdr:from>
    <xdr:to>
      <xdr:col>27</xdr:col>
      <xdr:colOff>190500</xdr:colOff>
      <xdr:row>9</xdr:row>
      <xdr:rowOff>101600</xdr:rowOff>
    </xdr:to>
    <xdr:cxnSp macro="">
      <xdr:nvCxnSpPr>
        <xdr:cNvPr id="27" name="Straight Arrow Connector 26">
          <a:extLst>
            <a:ext uri="{FF2B5EF4-FFF2-40B4-BE49-F238E27FC236}">
              <a16:creationId xmlns:a16="http://schemas.microsoft.com/office/drawing/2014/main" id="{00000000-0008-0000-0300-00001B000000}"/>
            </a:ext>
          </a:extLst>
        </xdr:cNvPr>
        <xdr:cNvCxnSpPr/>
      </xdr:nvCxnSpPr>
      <xdr:spPr>
        <a:xfrm>
          <a:off x="7416800" y="1511300"/>
          <a:ext cx="431800" cy="419100"/>
        </a:xfrm>
        <a:prstGeom prst="straightConnector1">
          <a:avLst/>
        </a:prstGeom>
        <a:ln>
          <a:solidFill>
            <a:srgbClr val="FF0000"/>
          </a:solidFill>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15</xdr:col>
      <xdr:colOff>139700</xdr:colOff>
      <xdr:row>10</xdr:row>
      <xdr:rowOff>114300</xdr:rowOff>
    </xdr:from>
    <xdr:to>
      <xdr:col>16</xdr:col>
      <xdr:colOff>203200</xdr:colOff>
      <xdr:row>11</xdr:row>
      <xdr:rowOff>101600</xdr:rowOff>
    </xdr:to>
    <xdr:cxnSp macro="">
      <xdr:nvCxnSpPr>
        <xdr:cNvPr id="30" name="Straight Arrow Connector 29">
          <a:extLst>
            <a:ext uri="{FF2B5EF4-FFF2-40B4-BE49-F238E27FC236}">
              <a16:creationId xmlns:a16="http://schemas.microsoft.com/office/drawing/2014/main" id="{00000000-0008-0000-0300-00001E000000}"/>
            </a:ext>
          </a:extLst>
        </xdr:cNvPr>
        <xdr:cNvCxnSpPr/>
      </xdr:nvCxnSpPr>
      <xdr:spPr>
        <a:xfrm>
          <a:off x="4584700" y="2146300"/>
          <a:ext cx="355600" cy="190500"/>
        </a:xfrm>
        <a:prstGeom prst="straightConnector1">
          <a:avLst/>
        </a:prstGeom>
        <a:ln>
          <a:solidFill>
            <a:srgbClr val="FF0000"/>
          </a:solidFill>
          <a:tailEnd type="triangle"/>
        </a:ln>
      </xdr:spPr>
      <xdr:style>
        <a:lnRef idx="3">
          <a:schemeClr val="accent6"/>
        </a:lnRef>
        <a:fillRef idx="0">
          <a:schemeClr val="accent6"/>
        </a:fillRef>
        <a:effectRef idx="2">
          <a:schemeClr val="accent6"/>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152400</xdr:colOff>
      <xdr:row>19</xdr:row>
      <xdr:rowOff>101600</xdr:rowOff>
    </xdr:from>
    <xdr:to>
      <xdr:col>1</xdr:col>
      <xdr:colOff>762000</xdr:colOff>
      <xdr:row>19</xdr:row>
      <xdr:rowOff>101600</xdr:rowOff>
    </xdr:to>
    <xdr:cxnSp macro="">
      <xdr:nvCxnSpPr>
        <xdr:cNvPr id="2" name="Straight Arrow Connector 1">
          <a:extLst>
            <a:ext uri="{FF2B5EF4-FFF2-40B4-BE49-F238E27FC236}">
              <a16:creationId xmlns:a16="http://schemas.microsoft.com/office/drawing/2014/main" id="{00000000-0008-0000-0400-000002000000}"/>
            </a:ext>
          </a:extLst>
        </xdr:cNvPr>
        <xdr:cNvCxnSpPr/>
      </xdr:nvCxnSpPr>
      <xdr:spPr>
        <a:xfrm>
          <a:off x="5676900" y="2235200"/>
          <a:ext cx="14351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190500</xdr:colOff>
      <xdr:row>11</xdr:row>
      <xdr:rowOff>152400</xdr:rowOff>
    </xdr:from>
    <xdr:to>
      <xdr:col>1</xdr:col>
      <xdr:colOff>736600</xdr:colOff>
      <xdr:row>11</xdr:row>
      <xdr:rowOff>152400</xdr:rowOff>
    </xdr:to>
    <xdr:cxnSp macro="">
      <xdr:nvCxnSpPr>
        <xdr:cNvPr id="4" name="Straight Arrow Connector 3">
          <a:extLst>
            <a:ext uri="{FF2B5EF4-FFF2-40B4-BE49-F238E27FC236}">
              <a16:creationId xmlns:a16="http://schemas.microsoft.com/office/drawing/2014/main" id="{00000000-0008-0000-0400-000004000000}"/>
            </a:ext>
          </a:extLst>
        </xdr:cNvPr>
        <xdr:cNvCxnSpPr/>
      </xdr:nvCxnSpPr>
      <xdr:spPr>
        <a:xfrm>
          <a:off x="5715000" y="584200"/>
          <a:ext cx="137160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215900</xdr:colOff>
      <xdr:row>12</xdr:row>
      <xdr:rowOff>12700</xdr:rowOff>
    </xdr:from>
    <xdr:to>
      <xdr:col>1</xdr:col>
      <xdr:colOff>762000</xdr:colOff>
      <xdr:row>15</xdr:row>
      <xdr:rowOff>139700</xdr:rowOff>
    </xdr:to>
    <xdr:cxnSp macro="">
      <xdr:nvCxnSpPr>
        <xdr:cNvPr id="5" name="Straight Arrow Connector 4">
          <a:extLst>
            <a:ext uri="{FF2B5EF4-FFF2-40B4-BE49-F238E27FC236}">
              <a16:creationId xmlns:a16="http://schemas.microsoft.com/office/drawing/2014/main" id="{00000000-0008-0000-0400-000005000000}"/>
            </a:ext>
          </a:extLst>
        </xdr:cNvPr>
        <xdr:cNvCxnSpPr/>
      </xdr:nvCxnSpPr>
      <xdr:spPr>
        <a:xfrm>
          <a:off x="5740400" y="660400"/>
          <a:ext cx="1371600" cy="7747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266700</xdr:colOff>
      <xdr:row>12</xdr:row>
      <xdr:rowOff>0</xdr:rowOff>
    </xdr:from>
    <xdr:to>
      <xdr:col>3</xdr:col>
      <xdr:colOff>698500</xdr:colOff>
      <xdr:row>15</xdr:row>
      <xdr:rowOff>50800</xdr:rowOff>
    </xdr:to>
    <xdr:cxnSp macro="">
      <xdr:nvCxnSpPr>
        <xdr:cNvPr id="8" name="Straight Arrow Connector 7">
          <a:extLst>
            <a:ext uri="{FF2B5EF4-FFF2-40B4-BE49-F238E27FC236}">
              <a16:creationId xmlns:a16="http://schemas.microsoft.com/office/drawing/2014/main" id="{00000000-0008-0000-0400-000008000000}"/>
            </a:ext>
          </a:extLst>
        </xdr:cNvPr>
        <xdr:cNvCxnSpPr/>
      </xdr:nvCxnSpPr>
      <xdr:spPr>
        <a:xfrm>
          <a:off x="7442200" y="647700"/>
          <a:ext cx="1257300" cy="6985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279400</xdr:colOff>
      <xdr:row>15</xdr:row>
      <xdr:rowOff>190500</xdr:rowOff>
    </xdr:from>
    <xdr:to>
      <xdr:col>3</xdr:col>
      <xdr:colOff>711200</xdr:colOff>
      <xdr:row>19</xdr:row>
      <xdr:rowOff>114300</xdr:rowOff>
    </xdr:to>
    <xdr:cxnSp macro="">
      <xdr:nvCxnSpPr>
        <xdr:cNvPr id="9" name="Straight Arrow Connector 8">
          <a:extLst>
            <a:ext uri="{FF2B5EF4-FFF2-40B4-BE49-F238E27FC236}">
              <a16:creationId xmlns:a16="http://schemas.microsoft.com/office/drawing/2014/main" id="{00000000-0008-0000-0400-000009000000}"/>
            </a:ext>
          </a:extLst>
        </xdr:cNvPr>
        <xdr:cNvCxnSpPr/>
      </xdr:nvCxnSpPr>
      <xdr:spPr>
        <a:xfrm flipV="1">
          <a:off x="7454900" y="1485900"/>
          <a:ext cx="1257300" cy="7620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190500</xdr:colOff>
      <xdr:row>16</xdr:row>
      <xdr:rowOff>12700</xdr:rowOff>
    </xdr:from>
    <xdr:to>
      <xdr:col>1</xdr:col>
      <xdr:colOff>787400</xdr:colOff>
      <xdr:row>19</xdr:row>
      <xdr:rowOff>38100</xdr:rowOff>
    </xdr:to>
    <xdr:cxnSp macro="">
      <xdr:nvCxnSpPr>
        <xdr:cNvPr id="11" name="Straight Arrow Connector 10">
          <a:extLst>
            <a:ext uri="{FF2B5EF4-FFF2-40B4-BE49-F238E27FC236}">
              <a16:creationId xmlns:a16="http://schemas.microsoft.com/office/drawing/2014/main" id="{00000000-0008-0000-0400-00000B000000}"/>
            </a:ext>
          </a:extLst>
        </xdr:cNvPr>
        <xdr:cNvCxnSpPr/>
      </xdr:nvCxnSpPr>
      <xdr:spPr>
        <a:xfrm flipV="1">
          <a:off x="5715000" y="1524000"/>
          <a:ext cx="1422400" cy="6477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177800</xdr:colOff>
      <xdr:row>15</xdr:row>
      <xdr:rowOff>127000</xdr:rowOff>
    </xdr:from>
    <xdr:to>
      <xdr:col>3</xdr:col>
      <xdr:colOff>673100</xdr:colOff>
      <xdr:row>15</xdr:row>
      <xdr:rowOff>127000</xdr:rowOff>
    </xdr:to>
    <xdr:cxnSp macro="">
      <xdr:nvCxnSpPr>
        <xdr:cNvPr id="14" name="Straight Arrow Connector 13">
          <a:extLst>
            <a:ext uri="{FF2B5EF4-FFF2-40B4-BE49-F238E27FC236}">
              <a16:creationId xmlns:a16="http://schemas.microsoft.com/office/drawing/2014/main" id="{00000000-0008-0000-0400-00000E000000}"/>
            </a:ext>
          </a:extLst>
        </xdr:cNvPr>
        <xdr:cNvCxnSpPr/>
      </xdr:nvCxnSpPr>
      <xdr:spPr>
        <a:xfrm>
          <a:off x="7353300" y="1422400"/>
          <a:ext cx="1320800" cy="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76200</xdr:colOff>
      <xdr:row>13</xdr:row>
      <xdr:rowOff>165100</xdr:rowOff>
    </xdr:from>
    <xdr:to>
      <xdr:col>12</xdr:col>
      <xdr:colOff>177800</xdr:colOff>
      <xdr:row>16</xdr:row>
      <xdr:rowOff>88900</xdr:rowOff>
    </xdr:to>
    <xdr:cxnSp macro="">
      <xdr:nvCxnSpPr>
        <xdr:cNvPr id="28" name="Straight Arrow Connector 27">
          <a:extLst>
            <a:ext uri="{FF2B5EF4-FFF2-40B4-BE49-F238E27FC236}">
              <a16:creationId xmlns:a16="http://schemas.microsoft.com/office/drawing/2014/main" id="{00000000-0008-0000-0400-00001C000000}"/>
            </a:ext>
          </a:extLst>
        </xdr:cNvPr>
        <xdr:cNvCxnSpPr/>
      </xdr:nvCxnSpPr>
      <xdr:spPr>
        <a:xfrm flipV="1">
          <a:off x="1600200" y="2603500"/>
          <a:ext cx="685800" cy="533400"/>
        </a:xfrm>
        <a:prstGeom prst="straightConnector1">
          <a:avLst/>
        </a:prstGeom>
        <a:ln>
          <a:solidFill>
            <a:srgbClr val="FF0000"/>
          </a:solidFill>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16</xdr:col>
      <xdr:colOff>88900</xdr:colOff>
      <xdr:row>13</xdr:row>
      <xdr:rowOff>88900</xdr:rowOff>
    </xdr:from>
    <xdr:to>
      <xdr:col>18</xdr:col>
      <xdr:colOff>165100</xdr:colOff>
      <xdr:row>13</xdr:row>
      <xdr:rowOff>88900</xdr:rowOff>
    </xdr:to>
    <xdr:cxnSp macro="">
      <xdr:nvCxnSpPr>
        <xdr:cNvPr id="29" name="Straight Arrow Connector 28">
          <a:extLst>
            <a:ext uri="{FF2B5EF4-FFF2-40B4-BE49-F238E27FC236}">
              <a16:creationId xmlns:a16="http://schemas.microsoft.com/office/drawing/2014/main" id="{00000000-0008-0000-0400-00001D000000}"/>
            </a:ext>
          </a:extLst>
        </xdr:cNvPr>
        <xdr:cNvCxnSpPr/>
      </xdr:nvCxnSpPr>
      <xdr:spPr>
        <a:xfrm>
          <a:off x="3365500" y="2527300"/>
          <a:ext cx="660400" cy="0"/>
        </a:xfrm>
        <a:prstGeom prst="straightConnector1">
          <a:avLst/>
        </a:prstGeom>
        <a:ln>
          <a:solidFill>
            <a:srgbClr val="FF0000"/>
          </a:solidFill>
          <a:tailEnd type="triangle"/>
        </a:ln>
      </xdr:spPr>
      <xdr:style>
        <a:lnRef idx="3">
          <a:schemeClr val="accent6"/>
        </a:lnRef>
        <a:fillRef idx="0">
          <a:schemeClr val="accent6"/>
        </a:fillRef>
        <a:effectRef idx="2">
          <a:schemeClr val="accent6"/>
        </a:effectRef>
        <a:fontRef idx="minor">
          <a:schemeClr val="tx1"/>
        </a:fontRef>
      </xdr:style>
    </xdr:cxnSp>
    <xdr:clientData/>
  </xdr:twoCellAnchor>
  <xdr:twoCellAnchor>
    <xdr:from>
      <xdr:col>16</xdr:col>
      <xdr:colOff>63500</xdr:colOff>
      <xdr:row>14</xdr:row>
      <xdr:rowOff>38100</xdr:rowOff>
    </xdr:from>
    <xdr:to>
      <xdr:col>18</xdr:col>
      <xdr:colOff>203200</xdr:colOff>
      <xdr:row>19</xdr:row>
      <xdr:rowOff>114300</xdr:rowOff>
    </xdr:to>
    <xdr:cxnSp macro="">
      <xdr:nvCxnSpPr>
        <xdr:cNvPr id="30" name="Straight Arrow Connector 29">
          <a:extLst>
            <a:ext uri="{FF2B5EF4-FFF2-40B4-BE49-F238E27FC236}">
              <a16:creationId xmlns:a16="http://schemas.microsoft.com/office/drawing/2014/main" id="{00000000-0008-0000-0400-00001E000000}"/>
            </a:ext>
          </a:extLst>
        </xdr:cNvPr>
        <xdr:cNvCxnSpPr/>
      </xdr:nvCxnSpPr>
      <xdr:spPr>
        <a:xfrm flipV="1">
          <a:off x="3340100" y="2679700"/>
          <a:ext cx="723900" cy="10922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76200</xdr:colOff>
      <xdr:row>7</xdr:row>
      <xdr:rowOff>177800</xdr:rowOff>
    </xdr:from>
    <xdr:to>
      <xdr:col>12</xdr:col>
      <xdr:colOff>228600</xdr:colOff>
      <xdr:row>11</xdr:row>
      <xdr:rowOff>25400</xdr:rowOff>
    </xdr:to>
    <xdr:cxnSp macro="">
      <xdr:nvCxnSpPr>
        <xdr:cNvPr id="31" name="Straight Arrow Connector 30">
          <a:extLst>
            <a:ext uri="{FF2B5EF4-FFF2-40B4-BE49-F238E27FC236}">
              <a16:creationId xmlns:a16="http://schemas.microsoft.com/office/drawing/2014/main" id="{00000000-0008-0000-0400-00001F000000}"/>
            </a:ext>
          </a:extLst>
        </xdr:cNvPr>
        <xdr:cNvCxnSpPr/>
      </xdr:nvCxnSpPr>
      <xdr:spPr>
        <a:xfrm flipV="1">
          <a:off x="1600200" y="1397000"/>
          <a:ext cx="736600" cy="6604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16</xdr:col>
      <xdr:colOff>63500</xdr:colOff>
      <xdr:row>7</xdr:row>
      <xdr:rowOff>88900</xdr:rowOff>
    </xdr:from>
    <xdr:to>
      <xdr:col>18</xdr:col>
      <xdr:colOff>127000</xdr:colOff>
      <xdr:row>13</xdr:row>
      <xdr:rowOff>0</xdr:rowOff>
    </xdr:to>
    <xdr:cxnSp macro="">
      <xdr:nvCxnSpPr>
        <xdr:cNvPr id="32" name="Straight Arrow Connector 31">
          <a:extLst>
            <a:ext uri="{FF2B5EF4-FFF2-40B4-BE49-F238E27FC236}">
              <a16:creationId xmlns:a16="http://schemas.microsoft.com/office/drawing/2014/main" id="{00000000-0008-0000-0400-000020000000}"/>
            </a:ext>
          </a:extLst>
        </xdr:cNvPr>
        <xdr:cNvCxnSpPr/>
      </xdr:nvCxnSpPr>
      <xdr:spPr>
        <a:xfrm>
          <a:off x="3340100" y="1308100"/>
          <a:ext cx="647700" cy="11303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50800</xdr:colOff>
      <xdr:row>16</xdr:row>
      <xdr:rowOff>127000</xdr:rowOff>
    </xdr:from>
    <xdr:to>
      <xdr:col>12</xdr:col>
      <xdr:colOff>203200</xdr:colOff>
      <xdr:row>19</xdr:row>
      <xdr:rowOff>101600</xdr:rowOff>
    </xdr:to>
    <xdr:cxnSp macro="">
      <xdr:nvCxnSpPr>
        <xdr:cNvPr id="33" name="Straight Arrow Connector 32">
          <a:extLst>
            <a:ext uri="{FF2B5EF4-FFF2-40B4-BE49-F238E27FC236}">
              <a16:creationId xmlns:a16="http://schemas.microsoft.com/office/drawing/2014/main" id="{00000000-0008-0000-0400-000021000000}"/>
            </a:ext>
          </a:extLst>
        </xdr:cNvPr>
        <xdr:cNvCxnSpPr/>
      </xdr:nvCxnSpPr>
      <xdr:spPr>
        <a:xfrm>
          <a:off x="1574800" y="3175000"/>
          <a:ext cx="736600" cy="5842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twoCellAnchor>
    <xdr:from>
      <xdr:col>10</xdr:col>
      <xdr:colOff>50800</xdr:colOff>
      <xdr:row>11</xdr:row>
      <xdr:rowOff>63500</xdr:rowOff>
    </xdr:from>
    <xdr:to>
      <xdr:col>12</xdr:col>
      <xdr:colOff>177800</xdr:colOff>
      <xdr:row>13</xdr:row>
      <xdr:rowOff>76200</xdr:rowOff>
    </xdr:to>
    <xdr:cxnSp macro="">
      <xdr:nvCxnSpPr>
        <xdr:cNvPr id="34" name="Straight Arrow Connector 33">
          <a:extLst>
            <a:ext uri="{FF2B5EF4-FFF2-40B4-BE49-F238E27FC236}">
              <a16:creationId xmlns:a16="http://schemas.microsoft.com/office/drawing/2014/main" id="{00000000-0008-0000-0400-000022000000}"/>
            </a:ext>
          </a:extLst>
        </xdr:cNvPr>
        <xdr:cNvCxnSpPr/>
      </xdr:nvCxnSpPr>
      <xdr:spPr>
        <a:xfrm>
          <a:off x="1574800" y="2095500"/>
          <a:ext cx="711200" cy="419100"/>
        </a:xfrm>
        <a:prstGeom prst="straightConnector1">
          <a:avLst/>
        </a:prstGeom>
        <a:ln>
          <a:tailEnd type="triangle"/>
        </a:ln>
      </xdr:spPr>
      <xdr:style>
        <a:lnRef idx="3">
          <a:schemeClr val="accent1"/>
        </a:lnRef>
        <a:fillRef idx="0">
          <a:schemeClr val="accent1"/>
        </a:fillRef>
        <a:effectRef idx="2">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pageSetUpPr autoPageBreaks="0"/>
  </sheetPr>
  <dimension ref="A1:K34"/>
  <sheetViews>
    <sheetView showGridLines="0" zoomScale="75" zoomScaleNormal="90" zoomScalePageLayoutView="90" workbookViewId="0">
      <selection activeCell="G18" sqref="G18"/>
    </sheetView>
  </sheetViews>
  <sheetFormatPr baseColWidth="10" defaultRowHeight="16" x14ac:dyDescent="0.2"/>
  <cols>
    <col min="1" max="1" width="20.83203125" bestFit="1" customWidth="1"/>
    <col min="2" max="2" width="17.5" customWidth="1"/>
    <col min="3" max="16" width="16.83203125" customWidth="1"/>
  </cols>
  <sheetData>
    <row r="1" spans="1:7" s="2" customFormat="1" ht="33" thickBot="1" x14ac:dyDescent="0.25">
      <c r="A1" s="126" t="s">
        <v>13</v>
      </c>
      <c r="B1" s="127" t="s">
        <v>14</v>
      </c>
      <c r="C1" s="127" t="s">
        <v>15</v>
      </c>
      <c r="D1" s="127" t="s">
        <v>16</v>
      </c>
      <c r="E1" s="129" t="s">
        <v>17</v>
      </c>
      <c r="F1" s="126" t="s">
        <v>28</v>
      </c>
      <c r="G1" s="128" t="s">
        <v>37</v>
      </c>
    </row>
    <row r="2" spans="1:7" x14ac:dyDescent="0.2">
      <c r="A2" s="123" t="s">
        <v>4</v>
      </c>
      <c r="B2" s="124" t="s">
        <v>18</v>
      </c>
      <c r="C2" s="124">
        <v>3</v>
      </c>
      <c r="D2" s="124">
        <v>6</v>
      </c>
      <c r="E2" s="35">
        <v>9</v>
      </c>
      <c r="F2" s="132">
        <f>(C2+(4*D2)+E2)/6</f>
        <v>6</v>
      </c>
      <c r="G2" s="125">
        <f>((E2-C2)/6)^2</f>
        <v>1</v>
      </c>
    </row>
    <row r="3" spans="1:7" x14ac:dyDescent="0.2">
      <c r="A3" s="118" t="s">
        <v>6</v>
      </c>
      <c r="B3" s="4" t="s">
        <v>4</v>
      </c>
      <c r="C3" s="4">
        <v>3</v>
      </c>
      <c r="D3" s="4">
        <v>5</v>
      </c>
      <c r="E3" s="130">
        <v>7</v>
      </c>
      <c r="F3" s="133">
        <f t="shared" ref="F3:F11" si="0">(C3+(4*D3)+E3)/6</f>
        <v>5</v>
      </c>
      <c r="G3" s="119">
        <f t="shared" ref="G3:G11" si="1">((E3-C3)/6)^2</f>
        <v>0.44444444444444442</v>
      </c>
    </row>
    <row r="4" spans="1:7" x14ac:dyDescent="0.2">
      <c r="A4" s="118" t="s">
        <v>7</v>
      </c>
      <c r="B4" s="4" t="s">
        <v>4</v>
      </c>
      <c r="C4" s="4">
        <v>4</v>
      </c>
      <c r="D4" s="4">
        <v>7</v>
      </c>
      <c r="E4" s="130">
        <v>12</v>
      </c>
      <c r="F4" s="133">
        <f t="shared" si="0"/>
        <v>7.333333333333333</v>
      </c>
      <c r="G4" s="119">
        <f t="shared" si="1"/>
        <v>1.7777777777777777</v>
      </c>
    </row>
    <row r="5" spans="1:7" x14ac:dyDescent="0.2">
      <c r="A5" s="118" t="s">
        <v>8</v>
      </c>
      <c r="B5" s="4" t="s">
        <v>19</v>
      </c>
      <c r="C5" s="4">
        <v>4</v>
      </c>
      <c r="D5" s="4">
        <v>8</v>
      </c>
      <c r="E5" s="130">
        <v>10</v>
      </c>
      <c r="F5" s="133">
        <f t="shared" si="0"/>
        <v>7.666666666666667</v>
      </c>
      <c r="G5" s="119">
        <f t="shared" si="1"/>
        <v>1</v>
      </c>
    </row>
    <row r="6" spans="1:7" x14ac:dyDescent="0.2">
      <c r="A6" s="118" t="s">
        <v>10</v>
      </c>
      <c r="B6" s="4" t="s">
        <v>19</v>
      </c>
      <c r="C6" s="4">
        <v>9</v>
      </c>
      <c r="D6" s="4">
        <v>12</v>
      </c>
      <c r="E6" s="130">
        <v>18</v>
      </c>
      <c r="F6" s="133">
        <f t="shared" si="0"/>
        <v>12.5</v>
      </c>
      <c r="G6" s="119">
        <f t="shared" si="1"/>
        <v>2.25</v>
      </c>
    </row>
    <row r="7" spans="1:7" x14ac:dyDescent="0.2">
      <c r="A7" s="118" t="s">
        <v>11</v>
      </c>
      <c r="B7" s="4" t="s">
        <v>8</v>
      </c>
      <c r="C7" s="4">
        <v>5</v>
      </c>
      <c r="D7" s="4">
        <v>10</v>
      </c>
      <c r="E7" s="130">
        <v>13</v>
      </c>
      <c r="F7" s="133">
        <f t="shared" si="0"/>
        <v>9.6666666666666661</v>
      </c>
      <c r="G7" s="119">
        <f t="shared" si="1"/>
        <v>1.7777777777777777</v>
      </c>
    </row>
    <row r="8" spans="1:7" x14ac:dyDescent="0.2">
      <c r="A8" s="118" t="s">
        <v>20</v>
      </c>
      <c r="B8" s="4" t="s">
        <v>10</v>
      </c>
      <c r="C8" s="4">
        <v>3</v>
      </c>
      <c r="D8" s="4">
        <v>6</v>
      </c>
      <c r="E8" s="130">
        <v>8</v>
      </c>
      <c r="F8" s="133">
        <f t="shared" si="0"/>
        <v>5.833333333333333</v>
      </c>
      <c r="G8" s="119">
        <f t="shared" si="1"/>
        <v>0.69444444444444453</v>
      </c>
    </row>
    <row r="9" spans="1:7" x14ac:dyDescent="0.2">
      <c r="A9" s="118" t="s">
        <v>21</v>
      </c>
      <c r="B9" s="4" t="s">
        <v>11</v>
      </c>
      <c r="C9" s="4">
        <v>1</v>
      </c>
      <c r="D9" s="4">
        <v>5</v>
      </c>
      <c r="E9" s="130">
        <v>12</v>
      </c>
      <c r="F9" s="133">
        <f t="shared" si="0"/>
        <v>5.5</v>
      </c>
      <c r="G9" s="119">
        <f t="shared" si="1"/>
        <v>3.3611111111111107</v>
      </c>
    </row>
    <row r="10" spans="1:7" x14ac:dyDescent="0.2">
      <c r="A10" s="118" t="s">
        <v>22</v>
      </c>
      <c r="B10" s="4" t="s">
        <v>20</v>
      </c>
      <c r="C10" s="4">
        <v>7</v>
      </c>
      <c r="D10" s="4">
        <v>8</v>
      </c>
      <c r="E10" s="130">
        <v>9</v>
      </c>
      <c r="F10" s="133">
        <f t="shared" si="0"/>
        <v>8</v>
      </c>
      <c r="G10" s="119">
        <f t="shared" si="1"/>
        <v>0.1111111111111111</v>
      </c>
    </row>
    <row r="11" spans="1:7" ht="17" thickBot="1" x14ac:dyDescent="0.25">
      <c r="A11" s="120" t="s">
        <v>23</v>
      </c>
      <c r="B11" s="121" t="s">
        <v>24</v>
      </c>
      <c r="C11" s="121">
        <v>3</v>
      </c>
      <c r="D11" s="121">
        <v>3</v>
      </c>
      <c r="E11" s="131">
        <v>3</v>
      </c>
      <c r="F11" s="134">
        <f t="shared" si="0"/>
        <v>3</v>
      </c>
      <c r="G11" s="122">
        <f t="shared" si="1"/>
        <v>0</v>
      </c>
    </row>
    <row r="14" spans="1:7" x14ac:dyDescent="0.2">
      <c r="A14" s="4" t="s">
        <v>25</v>
      </c>
      <c r="B14" s="4" t="s">
        <v>26</v>
      </c>
      <c r="C14" s="4" t="s">
        <v>27</v>
      </c>
    </row>
    <row r="15" spans="1:7" x14ac:dyDescent="0.2">
      <c r="A15" s="4" t="s">
        <v>29</v>
      </c>
      <c r="B15" s="4" t="s">
        <v>33</v>
      </c>
      <c r="C15" s="115">
        <f>F2+F3+F5+F7+F9+F11</f>
        <v>36.833333333333336</v>
      </c>
    </row>
    <row r="16" spans="1:7" x14ac:dyDescent="0.2">
      <c r="A16" s="4" t="s">
        <v>30</v>
      </c>
      <c r="B16" s="4" t="s">
        <v>34</v>
      </c>
      <c r="C16" s="115">
        <f>F2+F3+F6+F8+F10+F11</f>
        <v>40.333333333333329</v>
      </c>
    </row>
    <row r="17" spans="1:11" x14ac:dyDescent="0.2">
      <c r="A17" s="4" t="s">
        <v>31</v>
      </c>
      <c r="B17" s="4" t="s">
        <v>35</v>
      </c>
      <c r="C17" s="115">
        <f>F2+F4+F6+F8+F10+F11</f>
        <v>42.666666666666664</v>
      </c>
      <c r="D17" t="s">
        <v>153</v>
      </c>
    </row>
    <row r="18" spans="1:11" x14ac:dyDescent="0.2">
      <c r="A18" s="4" t="s">
        <v>32</v>
      </c>
      <c r="B18" s="4" t="s">
        <v>36</v>
      </c>
      <c r="C18" s="115">
        <f>F2+F4+F5+F7+F9+F11</f>
        <v>39.166666666666664</v>
      </c>
    </row>
    <row r="20" spans="1:11" x14ac:dyDescent="0.2">
      <c r="A20" s="4" t="s">
        <v>38</v>
      </c>
      <c r="B20" s="4">
        <v>46</v>
      </c>
    </row>
    <row r="21" spans="1:11" x14ac:dyDescent="0.2">
      <c r="A21" s="4" t="s">
        <v>28</v>
      </c>
      <c r="B21" s="115">
        <f>C17</f>
        <v>42.666666666666664</v>
      </c>
    </row>
    <row r="22" spans="1:11" x14ac:dyDescent="0.2">
      <c r="A22" s="4" t="s">
        <v>39</v>
      </c>
      <c r="B22" s="116">
        <f>G2+G4+G6+G8+G10+G11</f>
        <v>5.833333333333333</v>
      </c>
    </row>
    <row r="23" spans="1:11" x14ac:dyDescent="0.2">
      <c r="A23" s="4" t="s">
        <v>40</v>
      </c>
      <c r="B23" s="4">
        <f>SQRT(B22)</f>
        <v>2.4152294576982398</v>
      </c>
    </row>
    <row r="25" spans="1:11" x14ac:dyDescent="0.2">
      <c r="A25" s="4" t="s">
        <v>41</v>
      </c>
      <c r="B25" s="4">
        <f>(B20-B21)/B23</f>
        <v>1.3801311186847094</v>
      </c>
    </row>
    <row r="26" spans="1:11" ht="17" thickBot="1" x14ac:dyDescent="0.25">
      <c r="A26" s="117" t="s">
        <v>43</v>
      </c>
      <c r="B26" s="117">
        <f>NORMSDIST(B25)</f>
        <v>0.91622686125569153</v>
      </c>
    </row>
    <row r="27" spans="1:11" ht="17" thickBot="1" x14ac:dyDescent="0.25">
      <c r="A27" s="93" t="s">
        <v>42</v>
      </c>
      <c r="B27" s="94">
        <f>B26</f>
        <v>0.91622686125569153</v>
      </c>
    </row>
    <row r="30" spans="1:11" x14ac:dyDescent="0.2">
      <c r="C30" t="s">
        <v>6</v>
      </c>
      <c r="E30" t="s">
        <v>8</v>
      </c>
      <c r="G30" t="s">
        <v>11</v>
      </c>
      <c r="I30" t="s">
        <v>21</v>
      </c>
    </row>
    <row r="32" spans="1:11" x14ac:dyDescent="0.2">
      <c r="A32" s="38" t="s">
        <v>4</v>
      </c>
      <c r="K32" s="37" t="s">
        <v>23</v>
      </c>
    </row>
    <row r="34" spans="3:9" x14ac:dyDescent="0.2">
      <c r="C34" s="37" t="s">
        <v>7</v>
      </c>
      <c r="E34" s="37" t="s">
        <v>10</v>
      </c>
      <c r="G34" s="37" t="s">
        <v>20</v>
      </c>
      <c r="I34" s="37" t="s">
        <v>22</v>
      </c>
    </row>
  </sheetData>
  <phoneticPr fontId="9" type="noConversion"/>
  <pageMargins left="0.7" right="0.7" top="0.75" bottom="0.75" header="0.3" footer="0.3"/>
  <pageSetup scale="90"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P389"/>
  <sheetViews>
    <sheetView workbookViewId="0">
      <selection activeCell="J10" sqref="J10"/>
    </sheetView>
  </sheetViews>
  <sheetFormatPr baseColWidth="10" defaultRowHeight="16" x14ac:dyDescent="0.2"/>
  <cols>
    <col min="1" max="1" width="15.5" customWidth="1"/>
    <col min="2" max="2" width="19.83203125" customWidth="1"/>
    <col min="3" max="3" width="11.33203125" bestFit="1" customWidth="1"/>
    <col min="12" max="13" width="14.6640625" customWidth="1"/>
    <col min="14" max="14" width="15.6640625" bestFit="1" customWidth="1"/>
    <col min="15" max="15" width="14.6640625" customWidth="1"/>
  </cols>
  <sheetData>
    <row r="1" spans="1:14" s="1" customFormat="1" ht="32" x14ac:dyDescent="0.2">
      <c r="A1" s="3" t="s">
        <v>0</v>
      </c>
      <c r="B1" s="3" t="s">
        <v>50</v>
      </c>
      <c r="C1" s="3" t="s">
        <v>44</v>
      </c>
      <c r="D1" s="3" t="s">
        <v>45</v>
      </c>
      <c r="E1" s="3" t="s">
        <v>46</v>
      </c>
      <c r="F1" s="3" t="s">
        <v>47</v>
      </c>
      <c r="G1" s="2"/>
    </row>
    <row r="2" spans="1:14" x14ac:dyDescent="0.2">
      <c r="A2" s="10" t="s">
        <v>4</v>
      </c>
      <c r="B2" s="10" t="s">
        <v>5</v>
      </c>
      <c r="C2" s="10">
        <v>5</v>
      </c>
      <c r="D2" s="10">
        <v>50</v>
      </c>
      <c r="E2" s="10">
        <v>4</v>
      </c>
      <c r="F2" s="10">
        <v>80</v>
      </c>
    </row>
    <row r="3" spans="1:14" x14ac:dyDescent="0.2">
      <c r="A3" s="10" t="s">
        <v>6</v>
      </c>
      <c r="B3" s="10" t="s">
        <v>5</v>
      </c>
      <c r="C3" s="10">
        <v>3</v>
      </c>
      <c r="D3" s="10">
        <v>60</v>
      </c>
      <c r="E3" s="10">
        <v>1</v>
      </c>
      <c r="F3" s="10">
        <v>180</v>
      </c>
    </row>
    <row r="4" spans="1:14" x14ac:dyDescent="0.2">
      <c r="A4" s="10" t="s">
        <v>7</v>
      </c>
      <c r="B4" s="10" t="s">
        <v>4</v>
      </c>
      <c r="C4" s="10">
        <v>4</v>
      </c>
      <c r="D4" s="10">
        <v>70</v>
      </c>
      <c r="E4" s="10">
        <v>4</v>
      </c>
      <c r="F4" s="10">
        <v>70</v>
      </c>
    </row>
    <row r="5" spans="1:14" x14ac:dyDescent="0.2">
      <c r="A5" s="10" t="s">
        <v>8</v>
      </c>
      <c r="B5" s="10" t="s">
        <v>4</v>
      </c>
      <c r="C5" s="10">
        <v>2</v>
      </c>
      <c r="D5" s="10">
        <v>50</v>
      </c>
      <c r="E5" s="10">
        <v>1</v>
      </c>
      <c r="F5" s="10">
        <v>60</v>
      </c>
    </row>
    <row r="6" spans="1:14" x14ac:dyDescent="0.2">
      <c r="A6" s="10" t="s">
        <v>10</v>
      </c>
      <c r="B6" s="10" t="s">
        <v>6</v>
      </c>
      <c r="C6" s="10">
        <v>5</v>
      </c>
      <c r="D6" s="10">
        <v>100</v>
      </c>
      <c r="E6" s="10">
        <v>2</v>
      </c>
      <c r="F6" s="10">
        <v>280</v>
      </c>
    </row>
    <row r="7" spans="1:14" x14ac:dyDescent="0.2">
      <c r="A7" s="10" t="s">
        <v>11</v>
      </c>
      <c r="B7" s="10" t="s">
        <v>7</v>
      </c>
      <c r="C7" s="10">
        <v>2</v>
      </c>
      <c r="D7" s="10">
        <v>90</v>
      </c>
      <c r="E7" s="10">
        <v>1</v>
      </c>
      <c r="F7" s="10">
        <v>190</v>
      </c>
    </row>
    <row r="8" spans="1:14" x14ac:dyDescent="0.2">
      <c r="A8" s="10" t="s">
        <v>20</v>
      </c>
      <c r="B8" s="10" t="s">
        <v>8</v>
      </c>
      <c r="C8" s="10">
        <v>5</v>
      </c>
      <c r="D8" s="10">
        <v>50</v>
      </c>
      <c r="E8" s="10">
        <v>4</v>
      </c>
      <c r="F8" s="10">
        <v>80</v>
      </c>
    </row>
    <row r="9" spans="1:14" x14ac:dyDescent="0.2">
      <c r="A9" s="10" t="s">
        <v>21</v>
      </c>
      <c r="B9" s="10" t="s">
        <v>10</v>
      </c>
      <c r="C9" s="10">
        <v>2</v>
      </c>
      <c r="D9" s="10">
        <v>60</v>
      </c>
      <c r="E9" s="10">
        <v>2</v>
      </c>
      <c r="F9" s="10">
        <v>60</v>
      </c>
    </row>
    <row r="10" spans="1:14" x14ac:dyDescent="0.2">
      <c r="A10" s="10" t="s">
        <v>22</v>
      </c>
      <c r="B10" s="10" t="s">
        <v>48</v>
      </c>
      <c r="C10" s="10">
        <v>3</v>
      </c>
      <c r="D10" s="10">
        <v>200</v>
      </c>
      <c r="E10" s="10">
        <v>2</v>
      </c>
      <c r="F10" s="10">
        <v>400</v>
      </c>
    </row>
    <row r="11" spans="1:14" x14ac:dyDescent="0.2">
      <c r="A11" s="5"/>
      <c r="B11" s="5"/>
      <c r="C11" s="5"/>
      <c r="D11" s="5"/>
      <c r="E11" s="5"/>
      <c r="F11" s="5"/>
    </row>
    <row r="12" spans="1:14" x14ac:dyDescent="0.2">
      <c r="A12" s="9" t="s">
        <v>49</v>
      </c>
      <c r="C12" s="7">
        <v>730</v>
      </c>
      <c r="D12" s="5"/>
      <c r="E12" s="5"/>
      <c r="F12" s="5"/>
    </row>
    <row r="14" spans="1:14" x14ac:dyDescent="0.2">
      <c r="A14" s="11" t="s">
        <v>51</v>
      </c>
      <c r="B14" s="11" t="s">
        <v>52</v>
      </c>
      <c r="C14" s="16" t="s">
        <v>4</v>
      </c>
      <c r="D14" s="16" t="s">
        <v>6</v>
      </c>
      <c r="E14" s="16" t="s">
        <v>7</v>
      </c>
      <c r="F14" s="16" t="s">
        <v>8</v>
      </c>
      <c r="G14" s="16" t="s">
        <v>10</v>
      </c>
      <c r="H14" s="16" t="s">
        <v>11</v>
      </c>
      <c r="I14" s="16" t="s">
        <v>20</v>
      </c>
      <c r="J14" s="16" t="s">
        <v>21</v>
      </c>
      <c r="K14" s="16" t="s">
        <v>22</v>
      </c>
      <c r="L14" s="11" t="s">
        <v>53</v>
      </c>
      <c r="M14" s="11" t="s">
        <v>54</v>
      </c>
      <c r="N14" s="11" t="s">
        <v>60</v>
      </c>
    </row>
    <row r="15" spans="1:14" x14ac:dyDescent="0.2">
      <c r="A15" s="11">
        <v>15</v>
      </c>
      <c r="B15" s="11" t="s">
        <v>56</v>
      </c>
      <c r="C15" s="88"/>
      <c r="D15" s="89"/>
      <c r="E15" s="89"/>
      <c r="F15" s="89">
        <v>1</v>
      </c>
      <c r="G15" s="89"/>
      <c r="H15" s="89"/>
      <c r="I15" s="89"/>
      <c r="J15" s="89"/>
      <c r="K15" s="90"/>
      <c r="L15" s="4">
        <f>F15*F5</f>
        <v>60</v>
      </c>
      <c r="M15" s="4">
        <v>14</v>
      </c>
      <c r="N15" s="18">
        <f>C12+L15</f>
        <v>790</v>
      </c>
    </row>
    <row r="16" spans="1:14" x14ac:dyDescent="0.2">
      <c r="A16" s="11">
        <v>14</v>
      </c>
      <c r="B16" s="11" t="s">
        <v>57</v>
      </c>
      <c r="C16" s="91">
        <v>1</v>
      </c>
      <c r="D16" s="89"/>
      <c r="E16" s="89"/>
      <c r="F16" s="89"/>
      <c r="G16" s="89"/>
      <c r="H16" s="89"/>
      <c r="I16" s="89"/>
      <c r="J16" s="89"/>
      <c r="K16" s="90"/>
      <c r="L16" s="4">
        <f>C16*F2</f>
        <v>80</v>
      </c>
      <c r="M16" s="4">
        <v>13</v>
      </c>
      <c r="N16" s="18">
        <f t="shared" ref="N16:N23" si="0">N15+L16</f>
        <v>870</v>
      </c>
    </row>
    <row r="17" spans="1:16" x14ac:dyDescent="0.2">
      <c r="A17" s="11">
        <v>13</v>
      </c>
      <c r="B17" s="11" t="s">
        <v>58</v>
      </c>
      <c r="C17" s="91">
        <v>1</v>
      </c>
      <c r="D17" s="89"/>
      <c r="E17" s="89"/>
      <c r="F17" s="89"/>
      <c r="G17" s="89"/>
      <c r="H17" s="89"/>
      <c r="I17" s="89"/>
      <c r="J17" s="89">
        <v>1</v>
      </c>
      <c r="K17" s="90"/>
      <c r="L17" s="4">
        <f>(C17*F2)+(J17*F9)</f>
        <v>140</v>
      </c>
      <c r="M17" s="4">
        <v>12</v>
      </c>
      <c r="N17" s="18">
        <f t="shared" si="0"/>
        <v>1010</v>
      </c>
    </row>
    <row r="18" spans="1:16" x14ac:dyDescent="0.2">
      <c r="A18" s="11">
        <v>12</v>
      </c>
      <c r="B18" s="11" t="s">
        <v>58</v>
      </c>
      <c r="C18" s="91">
        <v>1</v>
      </c>
      <c r="D18" s="89">
        <v>1</v>
      </c>
      <c r="E18" s="89"/>
      <c r="F18" s="89"/>
      <c r="G18" s="89"/>
      <c r="H18" s="89"/>
      <c r="I18" s="89"/>
      <c r="J18" s="89"/>
      <c r="K18" s="90"/>
      <c r="L18" s="4">
        <f>(C18*F2)+(D18*F3)</f>
        <v>260</v>
      </c>
      <c r="M18" s="4">
        <v>11</v>
      </c>
      <c r="N18" s="18">
        <f t="shared" si="0"/>
        <v>1270</v>
      </c>
    </row>
    <row r="19" spans="1:16" x14ac:dyDescent="0.2">
      <c r="A19" s="11">
        <v>11</v>
      </c>
      <c r="B19" s="11" t="s">
        <v>58</v>
      </c>
      <c r="C19" s="91">
        <v>1</v>
      </c>
      <c r="D19" s="89"/>
      <c r="E19" s="89"/>
      <c r="F19" s="89"/>
      <c r="G19" s="89">
        <v>1</v>
      </c>
      <c r="H19" s="89"/>
      <c r="I19" s="89"/>
      <c r="J19" s="89"/>
      <c r="K19" s="90"/>
      <c r="L19" s="4">
        <f>(C19*F2)+(G19*F6)</f>
        <v>360</v>
      </c>
      <c r="M19" s="4">
        <v>10</v>
      </c>
      <c r="N19" s="18">
        <f t="shared" si="0"/>
        <v>1630</v>
      </c>
    </row>
    <row r="20" spans="1:16" x14ac:dyDescent="0.2">
      <c r="A20" s="19">
        <v>10</v>
      </c>
      <c r="B20" s="11" t="s">
        <v>58</v>
      </c>
      <c r="C20" s="91"/>
      <c r="D20" s="89"/>
      <c r="E20" s="89">
        <v>1</v>
      </c>
      <c r="F20" s="89"/>
      <c r="G20" s="89">
        <v>1</v>
      </c>
      <c r="H20" s="89"/>
      <c r="I20" s="89">
        <v>1</v>
      </c>
      <c r="J20" s="89"/>
      <c r="K20" s="90"/>
      <c r="L20" s="4">
        <f>(E20*F4)+(F8*I20)+(G20*F6)</f>
        <v>430</v>
      </c>
      <c r="M20" s="4">
        <v>9</v>
      </c>
      <c r="N20" s="18">
        <f t="shared" si="0"/>
        <v>2060</v>
      </c>
    </row>
    <row r="21" spans="1:16" x14ac:dyDescent="0.2">
      <c r="A21" s="19">
        <v>9</v>
      </c>
      <c r="B21" s="11" t="s">
        <v>58</v>
      </c>
      <c r="C21" s="91"/>
      <c r="D21" s="89"/>
      <c r="E21" s="89"/>
      <c r="F21" s="89"/>
      <c r="G21" s="89"/>
      <c r="H21" s="89"/>
      <c r="I21" s="89"/>
      <c r="J21" s="89"/>
      <c r="K21" s="90">
        <v>1</v>
      </c>
      <c r="L21" s="4">
        <f>K21*F10</f>
        <v>400</v>
      </c>
      <c r="M21" s="4">
        <v>8</v>
      </c>
      <c r="N21" s="18">
        <f t="shared" si="0"/>
        <v>2460</v>
      </c>
    </row>
    <row r="22" spans="1:16" x14ac:dyDescent="0.2">
      <c r="A22" s="19">
        <v>8</v>
      </c>
      <c r="B22" s="11" t="s">
        <v>58</v>
      </c>
      <c r="C22" s="91"/>
      <c r="D22" s="89"/>
      <c r="E22" s="89"/>
      <c r="F22" s="89"/>
      <c r="G22" s="89"/>
      <c r="H22" s="89"/>
      <c r="I22" s="89"/>
      <c r="J22" s="89"/>
      <c r="K22" s="90">
        <v>1</v>
      </c>
      <c r="L22" s="4">
        <f>K22*F10</f>
        <v>400</v>
      </c>
      <c r="M22" s="4">
        <v>7</v>
      </c>
      <c r="N22" s="18">
        <f t="shared" si="0"/>
        <v>2860</v>
      </c>
    </row>
    <row r="23" spans="1:16" x14ac:dyDescent="0.2">
      <c r="A23" s="113">
        <v>7</v>
      </c>
      <c r="N23" s="114">
        <f t="shared" si="0"/>
        <v>2860</v>
      </c>
    </row>
    <row r="26" spans="1:16" x14ac:dyDescent="0.2">
      <c r="I26" s="92" t="s">
        <v>142</v>
      </c>
      <c r="J26" s="17" t="s">
        <v>143</v>
      </c>
      <c r="K26" s="17"/>
      <c r="L26" s="17"/>
      <c r="M26" s="17"/>
      <c r="N26" s="17"/>
      <c r="O26" s="17"/>
      <c r="P26" s="17"/>
    </row>
    <row r="27" spans="1:16" x14ac:dyDescent="0.2">
      <c r="J27" t="s">
        <v>120</v>
      </c>
    </row>
    <row r="73" spans="9:16" x14ac:dyDescent="0.2">
      <c r="I73" s="92" t="s">
        <v>144</v>
      </c>
      <c r="J73" s="17" t="s">
        <v>143</v>
      </c>
      <c r="K73" s="17"/>
      <c r="L73" s="17"/>
      <c r="M73" s="17"/>
      <c r="N73" s="17"/>
      <c r="O73" s="17"/>
      <c r="P73" s="17"/>
    </row>
    <row r="74" spans="9:16" x14ac:dyDescent="0.2">
      <c r="J74" t="s">
        <v>121</v>
      </c>
    </row>
    <row r="75" spans="9:16" x14ac:dyDescent="0.2">
      <c r="J75" t="s">
        <v>122</v>
      </c>
    </row>
    <row r="76" spans="9:16" x14ac:dyDescent="0.2">
      <c r="J76" t="s">
        <v>123</v>
      </c>
    </row>
    <row r="119" spans="9:16" x14ac:dyDescent="0.2">
      <c r="I119" s="92" t="s">
        <v>145</v>
      </c>
      <c r="J119" s="17" t="s">
        <v>143</v>
      </c>
      <c r="K119" s="17"/>
      <c r="L119" s="17"/>
      <c r="M119" s="17"/>
      <c r="N119" s="17"/>
      <c r="O119" s="17"/>
      <c r="P119" s="17"/>
    </row>
    <row r="120" spans="9:16" x14ac:dyDescent="0.2">
      <c r="J120" t="s">
        <v>124</v>
      </c>
    </row>
    <row r="121" spans="9:16" ht="16" customHeight="1" x14ac:dyDescent="0.2">
      <c r="J121" s="136" t="s">
        <v>125</v>
      </c>
      <c r="K121" s="136"/>
      <c r="L121" s="136"/>
      <c r="M121" s="136"/>
      <c r="N121" s="136"/>
    </row>
    <row r="122" spans="9:16" x14ac:dyDescent="0.2">
      <c r="J122" s="136"/>
      <c r="K122" s="136"/>
      <c r="L122" s="136"/>
      <c r="M122" s="136"/>
      <c r="N122" s="136"/>
    </row>
    <row r="123" spans="9:16" x14ac:dyDescent="0.2">
      <c r="J123" s="136"/>
      <c r="K123" s="136"/>
      <c r="L123" s="136"/>
      <c r="M123" s="136"/>
      <c r="N123" s="136"/>
    </row>
    <row r="124" spans="9:16" x14ac:dyDescent="0.2">
      <c r="J124" s="136"/>
      <c r="K124" s="136"/>
      <c r="L124" s="136"/>
      <c r="M124" s="136"/>
      <c r="N124" s="136"/>
    </row>
    <row r="125" spans="9:16" x14ac:dyDescent="0.2">
      <c r="J125" s="136"/>
      <c r="K125" s="136"/>
      <c r="L125" s="136"/>
      <c r="M125" s="136"/>
      <c r="N125" s="136"/>
    </row>
    <row r="126" spans="9:16" x14ac:dyDescent="0.2">
      <c r="J126" s="136"/>
      <c r="K126" s="136"/>
      <c r="L126" s="136"/>
      <c r="M126" s="136"/>
      <c r="N126" s="136"/>
    </row>
    <row r="164" spans="9:16" x14ac:dyDescent="0.2">
      <c r="I164" s="92" t="s">
        <v>146</v>
      </c>
      <c r="J164" s="17" t="s">
        <v>143</v>
      </c>
      <c r="K164" s="17"/>
      <c r="L164" s="17"/>
      <c r="M164" s="17"/>
      <c r="N164" s="17"/>
      <c r="O164" s="17"/>
      <c r="P164" s="17"/>
    </row>
    <row r="165" spans="9:16" x14ac:dyDescent="0.2">
      <c r="J165" t="s">
        <v>126</v>
      </c>
    </row>
    <row r="166" spans="9:16" x14ac:dyDescent="0.2">
      <c r="J166" s="135" t="s">
        <v>127</v>
      </c>
      <c r="K166" s="135"/>
      <c r="L166" s="135"/>
      <c r="M166" s="135"/>
      <c r="N166" s="135"/>
    </row>
    <row r="167" spans="9:16" x14ac:dyDescent="0.2">
      <c r="J167" s="135"/>
      <c r="K167" s="135"/>
      <c r="L167" s="135"/>
      <c r="M167" s="135"/>
      <c r="N167" s="135"/>
    </row>
    <row r="168" spans="9:16" x14ac:dyDescent="0.2">
      <c r="J168" s="135"/>
      <c r="K168" s="135"/>
      <c r="L168" s="135"/>
      <c r="M168" s="135"/>
      <c r="N168" s="135"/>
    </row>
    <row r="169" spans="9:16" x14ac:dyDescent="0.2">
      <c r="J169" s="135"/>
      <c r="K169" s="135"/>
      <c r="L169" s="135"/>
      <c r="M169" s="135"/>
      <c r="N169" s="135"/>
    </row>
    <row r="206" spans="9:16" x14ac:dyDescent="0.2">
      <c r="I206" s="92" t="s">
        <v>147</v>
      </c>
      <c r="J206" s="17" t="s">
        <v>143</v>
      </c>
      <c r="K206" s="17"/>
      <c r="L206" s="17"/>
      <c r="M206" s="17"/>
      <c r="N206" s="17"/>
      <c r="O206" s="17"/>
      <c r="P206" s="17"/>
    </row>
    <row r="207" spans="9:16" x14ac:dyDescent="0.2">
      <c r="J207" t="s">
        <v>128</v>
      </c>
    </row>
    <row r="208" spans="9:16" x14ac:dyDescent="0.2">
      <c r="J208" s="136" t="s">
        <v>129</v>
      </c>
      <c r="K208" s="136"/>
      <c r="L208" s="136"/>
      <c r="M208" s="136"/>
      <c r="N208" s="136"/>
      <c r="O208" s="136"/>
    </row>
    <row r="209" spans="10:15" x14ac:dyDescent="0.2">
      <c r="J209" s="136"/>
      <c r="K209" s="136"/>
      <c r="L209" s="136"/>
      <c r="M209" s="136"/>
      <c r="N209" s="136"/>
      <c r="O209" s="136"/>
    </row>
    <row r="210" spans="10:15" x14ac:dyDescent="0.2">
      <c r="J210" s="136"/>
      <c r="K210" s="136"/>
      <c r="L210" s="136"/>
      <c r="M210" s="136"/>
      <c r="N210" s="136"/>
      <c r="O210" s="136"/>
    </row>
    <row r="211" spans="10:15" x14ac:dyDescent="0.2">
      <c r="J211" s="136"/>
      <c r="K211" s="136"/>
      <c r="L211" s="136"/>
      <c r="M211" s="136"/>
      <c r="N211" s="136"/>
      <c r="O211" s="136"/>
    </row>
    <row r="212" spans="10:15" x14ac:dyDescent="0.2">
      <c r="J212" s="136"/>
      <c r="K212" s="136"/>
      <c r="L212" s="136"/>
      <c r="M212" s="136"/>
      <c r="N212" s="136"/>
      <c r="O212" s="136"/>
    </row>
    <row r="249" spans="9:16" x14ac:dyDescent="0.2">
      <c r="I249" s="92" t="s">
        <v>148</v>
      </c>
      <c r="J249" s="17" t="s">
        <v>143</v>
      </c>
      <c r="K249" s="17"/>
      <c r="L249" s="17"/>
      <c r="M249" s="17"/>
      <c r="N249" s="17"/>
      <c r="O249" s="17"/>
      <c r="P249" s="17"/>
    </row>
    <row r="250" spans="9:16" x14ac:dyDescent="0.2">
      <c r="J250" t="s">
        <v>130</v>
      </c>
    </row>
    <row r="251" spans="9:16" x14ac:dyDescent="0.2">
      <c r="J251" t="s">
        <v>131</v>
      </c>
    </row>
    <row r="252" spans="9:16" x14ac:dyDescent="0.2">
      <c r="J252" t="s">
        <v>134</v>
      </c>
    </row>
    <row r="253" spans="9:16" x14ac:dyDescent="0.2">
      <c r="J253" t="s">
        <v>132</v>
      </c>
    </row>
    <row r="293" spans="9:16" x14ac:dyDescent="0.2">
      <c r="I293" s="92" t="s">
        <v>149</v>
      </c>
      <c r="J293" s="17" t="s">
        <v>143</v>
      </c>
      <c r="K293" s="17"/>
      <c r="L293" s="17"/>
      <c r="M293" s="17"/>
      <c r="N293" s="17"/>
      <c r="O293" s="17"/>
      <c r="P293" s="17"/>
    </row>
    <row r="294" spans="9:16" x14ac:dyDescent="0.2">
      <c r="J294" t="s">
        <v>133</v>
      </c>
    </row>
    <row r="295" spans="9:16" x14ac:dyDescent="0.2">
      <c r="J295" t="s">
        <v>135</v>
      </c>
    </row>
    <row r="337" spans="9:16" x14ac:dyDescent="0.2">
      <c r="I337" s="92" t="s">
        <v>150</v>
      </c>
      <c r="J337" s="17" t="s">
        <v>143</v>
      </c>
      <c r="K337" s="17"/>
      <c r="L337" s="17"/>
      <c r="M337" s="17"/>
      <c r="N337" s="17"/>
      <c r="O337" s="17"/>
      <c r="P337" s="17"/>
    </row>
    <row r="338" spans="9:16" x14ac:dyDescent="0.2">
      <c r="J338" t="s">
        <v>136</v>
      </c>
    </row>
    <row r="382" spans="9:16" x14ac:dyDescent="0.2">
      <c r="I382" s="92" t="s">
        <v>151</v>
      </c>
      <c r="J382" s="17" t="s">
        <v>143</v>
      </c>
      <c r="K382" s="17"/>
      <c r="L382" s="17"/>
      <c r="M382" s="17"/>
      <c r="N382" s="17"/>
      <c r="O382" s="17"/>
      <c r="P382" s="17"/>
    </row>
    <row r="383" spans="9:16" x14ac:dyDescent="0.2">
      <c r="J383" t="s">
        <v>137</v>
      </c>
    </row>
    <row r="384" spans="9:16" x14ac:dyDescent="0.2">
      <c r="J384" t="s">
        <v>138</v>
      </c>
    </row>
    <row r="385" spans="10:15" x14ac:dyDescent="0.2">
      <c r="J385" s="136" t="s">
        <v>139</v>
      </c>
      <c r="K385" s="136"/>
      <c r="L385" s="136"/>
      <c r="M385" s="136"/>
      <c r="N385" s="136"/>
      <c r="O385" s="136"/>
    </row>
    <row r="386" spans="10:15" x14ac:dyDescent="0.2">
      <c r="J386" s="136"/>
      <c r="K386" s="136"/>
      <c r="L386" s="136"/>
      <c r="M386" s="136"/>
      <c r="N386" s="136"/>
      <c r="O386" s="136"/>
    </row>
    <row r="387" spans="10:15" x14ac:dyDescent="0.2">
      <c r="J387" s="136"/>
      <c r="K387" s="136"/>
      <c r="L387" s="136"/>
      <c r="M387" s="136"/>
      <c r="N387" s="136"/>
      <c r="O387" s="136"/>
    </row>
    <row r="388" spans="10:15" x14ac:dyDescent="0.2">
      <c r="J388" t="s">
        <v>140</v>
      </c>
    </row>
    <row r="389" spans="10:15" x14ac:dyDescent="0.2">
      <c r="J389" t="s">
        <v>141</v>
      </c>
    </row>
  </sheetData>
  <mergeCells count="4">
    <mergeCell ref="J166:N169"/>
    <mergeCell ref="J208:O212"/>
    <mergeCell ref="J385:O387"/>
    <mergeCell ref="J121:N126"/>
  </mergeCells>
  <pageMargins left="0.7" right="0.7" top="0.75" bottom="0.75" header="0.3" footer="0.3"/>
  <pageSetup orientation="portrait" horizontalDpi="0" verticalDpi="0"/>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N19"/>
  <sheetViews>
    <sheetView workbookViewId="0">
      <selection activeCell="F15" sqref="F15"/>
    </sheetView>
  </sheetViews>
  <sheetFormatPr baseColWidth="10" defaultRowHeight="16" x14ac:dyDescent="0.2"/>
  <cols>
    <col min="1" max="1" width="15.5" customWidth="1"/>
    <col min="2" max="2" width="19.83203125" customWidth="1"/>
    <col min="3" max="3" width="11.33203125" bestFit="1" customWidth="1"/>
    <col min="12" max="15" width="14.6640625" customWidth="1"/>
  </cols>
  <sheetData>
    <row r="1" spans="1:14" s="1" customFormat="1" ht="32" x14ac:dyDescent="0.2">
      <c r="A1" s="3" t="s">
        <v>0</v>
      </c>
      <c r="B1" s="3" t="s">
        <v>50</v>
      </c>
      <c r="C1" s="3" t="s">
        <v>44</v>
      </c>
      <c r="D1" s="3" t="s">
        <v>45</v>
      </c>
      <c r="E1" s="3" t="s">
        <v>46</v>
      </c>
      <c r="F1" s="3" t="s">
        <v>47</v>
      </c>
      <c r="G1" s="1" t="s">
        <v>59</v>
      </c>
    </row>
    <row r="2" spans="1:14" x14ac:dyDescent="0.2">
      <c r="A2" s="10" t="s">
        <v>4</v>
      </c>
      <c r="B2" s="10" t="s">
        <v>5</v>
      </c>
      <c r="C2" s="10">
        <v>5</v>
      </c>
      <c r="D2" s="10">
        <v>50</v>
      </c>
      <c r="E2" s="10">
        <v>4</v>
      </c>
      <c r="F2" s="10">
        <v>80</v>
      </c>
      <c r="G2">
        <f>(F2-D2)/(C2-E2)</f>
        <v>30</v>
      </c>
    </row>
    <row r="3" spans="1:14" x14ac:dyDescent="0.2">
      <c r="A3" s="10" t="s">
        <v>6</v>
      </c>
      <c r="B3" s="10" t="s">
        <v>5</v>
      </c>
      <c r="C3" s="10">
        <v>3</v>
      </c>
      <c r="D3" s="10">
        <v>60</v>
      </c>
      <c r="E3" s="10">
        <v>1</v>
      </c>
      <c r="F3" s="10">
        <v>180</v>
      </c>
      <c r="G3">
        <f t="shared" ref="G3:G10" si="0">(F3-D3)/(C3-E3)</f>
        <v>60</v>
      </c>
    </row>
    <row r="4" spans="1:14" x14ac:dyDescent="0.2">
      <c r="A4" s="10" t="s">
        <v>7</v>
      </c>
      <c r="B4" s="10" t="s">
        <v>4</v>
      </c>
      <c r="C4" s="10">
        <v>4</v>
      </c>
      <c r="D4" s="10">
        <v>70</v>
      </c>
      <c r="E4" s="10">
        <v>4</v>
      </c>
      <c r="F4" s="10">
        <v>70</v>
      </c>
      <c r="G4" t="e">
        <f t="shared" si="0"/>
        <v>#DIV/0!</v>
      </c>
    </row>
    <row r="5" spans="1:14" x14ac:dyDescent="0.2">
      <c r="A5" s="10" t="s">
        <v>8</v>
      </c>
      <c r="B5" s="10" t="s">
        <v>4</v>
      </c>
      <c r="C5" s="10">
        <v>2</v>
      </c>
      <c r="D5" s="10">
        <v>50</v>
      </c>
      <c r="E5" s="10">
        <v>1</v>
      </c>
      <c r="F5" s="10">
        <v>60</v>
      </c>
      <c r="G5">
        <f t="shared" si="0"/>
        <v>10</v>
      </c>
    </row>
    <row r="6" spans="1:14" x14ac:dyDescent="0.2">
      <c r="A6" s="10" t="s">
        <v>10</v>
      </c>
      <c r="B6" s="10" t="s">
        <v>6</v>
      </c>
      <c r="C6" s="10">
        <v>5</v>
      </c>
      <c r="D6" s="10">
        <v>100</v>
      </c>
      <c r="E6" s="10">
        <v>2</v>
      </c>
      <c r="F6" s="10">
        <v>280</v>
      </c>
      <c r="G6">
        <f t="shared" si="0"/>
        <v>60</v>
      </c>
    </row>
    <row r="7" spans="1:14" x14ac:dyDescent="0.2">
      <c r="A7" s="10" t="s">
        <v>11</v>
      </c>
      <c r="B7" s="10" t="s">
        <v>7</v>
      </c>
      <c r="C7" s="10">
        <v>2</v>
      </c>
      <c r="D7" s="10">
        <v>90</v>
      </c>
      <c r="E7" s="10">
        <v>1</v>
      </c>
      <c r="F7" s="10">
        <v>190</v>
      </c>
      <c r="G7">
        <f t="shared" si="0"/>
        <v>100</v>
      </c>
    </row>
    <row r="8" spans="1:14" x14ac:dyDescent="0.2">
      <c r="A8" s="10" t="s">
        <v>20</v>
      </c>
      <c r="B8" s="10" t="s">
        <v>8</v>
      </c>
      <c r="C8" s="10">
        <v>5</v>
      </c>
      <c r="D8" s="10">
        <v>50</v>
      </c>
      <c r="E8" s="10">
        <v>4</v>
      </c>
      <c r="F8" s="10">
        <v>80</v>
      </c>
      <c r="G8">
        <f t="shared" si="0"/>
        <v>30</v>
      </c>
    </row>
    <row r="9" spans="1:14" x14ac:dyDescent="0.2">
      <c r="A9" s="10" t="s">
        <v>21</v>
      </c>
      <c r="B9" s="10" t="s">
        <v>10</v>
      </c>
      <c r="C9" s="10">
        <v>2</v>
      </c>
      <c r="D9" s="10">
        <v>60</v>
      </c>
      <c r="E9" s="10">
        <v>2</v>
      </c>
      <c r="F9" s="10">
        <v>60</v>
      </c>
      <c r="G9" t="e">
        <f t="shared" si="0"/>
        <v>#DIV/0!</v>
      </c>
    </row>
    <row r="10" spans="1:14" x14ac:dyDescent="0.2">
      <c r="A10" s="10" t="s">
        <v>22</v>
      </c>
      <c r="B10" s="10" t="s">
        <v>48</v>
      </c>
      <c r="C10" s="10">
        <v>3</v>
      </c>
      <c r="D10" s="10">
        <v>200</v>
      </c>
      <c r="E10" s="10">
        <v>2</v>
      </c>
      <c r="F10" s="10">
        <v>400</v>
      </c>
      <c r="G10">
        <f t="shared" si="0"/>
        <v>200</v>
      </c>
    </row>
    <row r="11" spans="1:14" x14ac:dyDescent="0.2">
      <c r="A11" s="5"/>
      <c r="B11" s="5"/>
      <c r="C11" s="5"/>
      <c r="D11" s="5"/>
      <c r="E11" s="5"/>
      <c r="F11" s="5"/>
    </row>
    <row r="12" spans="1:14" x14ac:dyDescent="0.2">
      <c r="A12" s="9" t="s">
        <v>49</v>
      </c>
      <c r="C12" s="7">
        <v>730</v>
      </c>
      <c r="D12" s="5"/>
      <c r="E12" s="5"/>
      <c r="F12" s="5"/>
    </row>
    <row r="14" spans="1:14" x14ac:dyDescent="0.2">
      <c r="A14" s="15" t="s">
        <v>51</v>
      </c>
      <c r="B14" s="15" t="s">
        <v>52</v>
      </c>
      <c r="C14" s="15" t="s">
        <v>4</v>
      </c>
      <c r="D14" s="15" t="s">
        <v>6</v>
      </c>
      <c r="E14" s="15" t="s">
        <v>7</v>
      </c>
      <c r="F14" s="15" t="s">
        <v>8</v>
      </c>
      <c r="G14" s="15" t="s">
        <v>10</v>
      </c>
      <c r="H14" s="15" t="s">
        <v>11</v>
      </c>
      <c r="I14" s="15" t="s">
        <v>20</v>
      </c>
      <c r="J14" s="15" t="s">
        <v>21</v>
      </c>
      <c r="K14" s="15" t="s">
        <v>22</v>
      </c>
      <c r="L14" s="15" t="s">
        <v>53</v>
      </c>
      <c r="M14" s="15" t="s">
        <v>54</v>
      </c>
      <c r="N14" s="15" t="s">
        <v>55</v>
      </c>
    </row>
    <row r="15" spans="1:14" x14ac:dyDescent="0.2">
      <c r="A15" s="12">
        <v>15</v>
      </c>
      <c r="B15" s="12" t="s">
        <v>56</v>
      </c>
      <c r="C15" s="12"/>
      <c r="D15" s="13"/>
      <c r="E15" s="13"/>
      <c r="F15" s="13">
        <v>1</v>
      </c>
      <c r="G15" s="13"/>
      <c r="H15" s="13"/>
      <c r="I15" s="14"/>
      <c r="J15" s="14"/>
      <c r="K15" s="14"/>
      <c r="L15">
        <f>F15*F5</f>
        <v>60</v>
      </c>
      <c r="M15">
        <v>14</v>
      </c>
      <c r="N15" s="6">
        <f>C12+L15</f>
        <v>790</v>
      </c>
    </row>
    <row r="16" spans="1:14" x14ac:dyDescent="0.2">
      <c r="A16" s="12">
        <v>14</v>
      </c>
      <c r="B16" s="12" t="s">
        <v>57</v>
      </c>
      <c r="C16" s="13"/>
      <c r="D16" s="13"/>
      <c r="E16" s="13">
        <v>1</v>
      </c>
      <c r="F16" s="13"/>
      <c r="G16" s="13"/>
      <c r="H16" s="13"/>
      <c r="I16" s="14">
        <v>1</v>
      </c>
      <c r="J16" s="14"/>
      <c r="K16" s="14"/>
      <c r="L16">
        <f>(E16*F4)+(I16*F8)</f>
        <v>150</v>
      </c>
      <c r="M16">
        <v>13</v>
      </c>
      <c r="N16" s="6">
        <f>N15+L16</f>
        <v>940</v>
      </c>
    </row>
    <row r="17" spans="1:11" x14ac:dyDescent="0.2">
      <c r="A17" s="12">
        <v>13</v>
      </c>
      <c r="B17" s="12" t="s">
        <v>58</v>
      </c>
      <c r="C17" s="13"/>
      <c r="D17" s="13"/>
      <c r="E17" s="13"/>
      <c r="F17" s="13"/>
      <c r="G17" s="13"/>
      <c r="H17" s="13"/>
      <c r="I17" s="14"/>
      <c r="J17" s="14"/>
      <c r="K17" s="14"/>
    </row>
    <row r="18" spans="1:11" x14ac:dyDescent="0.2">
      <c r="A18" s="12"/>
      <c r="B18" s="12"/>
      <c r="C18" s="13"/>
      <c r="D18" s="13"/>
      <c r="E18" s="13"/>
      <c r="F18" s="13"/>
      <c r="G18" s="13"/>
      <c r="H18" s="13"/>
      <c r="I18" s="14"/>
      <c r="J18" s="14"/>
      <c r="K18" s="14"/>
    </row>
    <row r="19" spans="1:11" x14ac:dyDescent="0.2">
      <c r="A19" s="12"/>
      <c r="B19" s="14"/>
      <c r="C19" s="13"/>
      <c r="D19" s="13"/>
      <c r="E19" s="13"/>
      <c r="F19" s="13"/>
      <c r="G19" s="13"/>
      <c r="H19" s="13"/>
      <c r="I19" s="14"/>
      <c r="J19" s="14"/>
      <c r="K19" s="14"/>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C2:AO21"/>
  <sheetViews>
    <sheetView showGridLines="0" tabSelected="1" workbookViewId="0">
      <selection activeCell="Z29" sqref="Z29"/>
    </sheetView>
  </sheetViews>
  <sheetFormatPr baseColWidth="10" defaultRowHeight="16" x14ac:dyDescent="0.2"/>
  <cols>
    <col min="1" max="3" width="3.83203125" style="8" customWidth="1"/>
    <col min="4" max="4" width="4.6640625" style="8" bestFit="1" customWidth="1"/>
    <col min="5" max="59" width="3.83203125" style="8" customWidth="1"/>
    <col min="60" max="16384" width="10.83203125" style="8"/>
  </cols>
  <sheetData>
    <row r="2" spans="3:36" x14ac:dyDescent="0.2">
      <c r="C2" s="22" t="s">
        <v>62</v>
      </c>
      <c r="D2" s="22"/>
      <c r="E2" s="22"/>
    </row>
    <row r="3" spans="3:36" x14ac:dyDescent="0.2">
      <c r="C3" s="20" t="s">
        <v>64</v>
      </c>
      <c r="D3" s="20" t="s">
        <v>63</v>
      </c>
      <c r="E3" s="20" t="s">
        <v>65</v>
      </c>
      <c r="R3" s="20">
        <f>O10</f>
        <v>13</v>
      </c>
      <c r="S3" s="20" t="s">
        <v>8</v>
      </c>
      <c r="T3" s="20">
        <f>R3+S5</f>
        <v>16</v>
      </c>
      <c r="U3" s="21"/>
    </row>
    <row r="4" spans="3:36" x14ac:dyDescent="0.2">
      <c r="C4" s="20" t="s">
        <v>66</v>
      </c>
      <c r="D4" s="137" t="s">
        <v>67</v>
      </c>
      <c r="E4" s="138"/>
      <c r="R4" s="20">
        <f>R5-R3</f>
        <v>2</v>
      </c>
      <c r="S4" s="23"/>
      <c r="T4" s="24"/>
      <c r="U4" s="21"/>
    </row>
    <row r="5" spans="3:36" x14ac:dyDescent="0.2">
      <c r="C5" s="20" t="s">
        <v>68</v>
      </c>
      <c r="D5" s="20" t="s">
        <v>69</v>
      </c>
      <c r="E5" s="20" t="s">
        <v>70</v>
      </c>
      <c r="R5" s="20">
        <f>T5-S5</f>
        <v>15</v>
      </c>
      <c r="S5" s="20">
        <v>3</v>
      </c>
      <c r="T5" s="20">
        <f>X9</f>
        <v>18</v>
      </c>
      <c r="U5" s="21"/>
    </row>
    <row r="7" spans="3:36" x14ac:dyDescent="0.2">
      <c r="R7" s="20">
        <f>O10</f>
        <v>13</v>
      </c>
      <c r="S7" s="20" t="s">
        <v>10</v>
      </c>
      <c r="T7" s="20">
        <f>R7+S9</f>
        <v>16</v>
      </c>
      <c r="U7" s="21"/>
      <c r="X7" s="20">
        <f>T11</f>
        <v>18</v>
      </c>
      <c r="Y7" s="20" t="s">
        <v>21</v>
      </c>
      <c r="Z7" s="20">
        <f>X7+Y9</f>
        <v>22</v>
      </c>
    </row>
    <row r="8" spans="3:36" x14ac:dyDescent="0.2">
      <c r="R8" s="20">
        <f>R9-R7</f>
        <v>2</v>
      </c>
      <c r="S8" s="23"/>
      <c r="T8" s="24"/>
      <c r="U8" s="21"/>
      <c r="X8" s="20">
        <f>X9-X7</f>
        <v>0</v>
      </c>
      <c r="Y8" s="23"/>
      <c r="Z8" s="24"/>
    </row>
    <row r="9" spans="3:36" x14ac:dyDescent="0.2">
      <c r="R9" s="20">
        <f>T9-S9</f>
        <v>15</v>
      </c>
      <c r="S9" s="20">
        <v>3</v>
      </c>
      <c r="T9" s="20">
        <f>X9</f>
        <v>18</v>
      </c>
      <c r="U9" s="21"/>
      <c r="X9" s="20">
        <f>T13</f>
        <v>18</v>
      </c>
      <c r="Y9" s="20">
        <v>4</v>
      </c>
      <c r="Z9" s="20">
        <f>X9+Y9</f>
        <v>22</v>
      </c>
      <c r="AC9" s="20">
        <f>Z7</f>
        <v>22</v>
      </c>
      <c r="AD9" s="20" t="s">
        <v>23</v>
      </c>
      <c r="AE9" s="20">
        <f>AC9+AD11</f>
        <v>23</v>
      </c>
      <c r="AH9" s="20">
        <f>AE9</f>
        <v>23</v>
      </c>
      <c r="AI9" s="20" t="s">
        <v>61</v>
      </c>
      <c r="AJ9" s="20">
        <f>AH9+AI11</f>
        <v>28</v>
      </c>
    </row>
    <row r="10" spans="3:36" x14ac:dyDescent="0.2">
      <c r="C10" s="20">
        <v>0</v>
      </c>
      <c r="D10" s="20" t="s">
        <v>4</v>
      </c>
      <c r="E10" s="20">
        <f>C10+D12</f>
        <v>5</v>
      </c>
      <c r="H10" s="20">
        <f>E10</f>
        <v>5</v>
      </c>
      <c r="I10" s="20" t="s">
        <v>6</v>
      </c>
      <c r="J10" s="20">
        <f>H10+I12</f>
        <v>8</v>
      </c>
      <c r="M10" s="20">
        <f>J10</f>
        <v>8</v>
      </c>
      <c r="N10" s="20" t="s">
        <v>7</v>
      </c>
      <c r="O10" s="20">
        <f>M10+N12</f>
        <v>13</v>
      </c>
      <c r="P10" s="21"/>
      <c r="AC10" s="20">
        <f>AC11-AC9</f>
        <v>0</v>
      </c>
      <c r="AD10" s="23"/>
      <c r="AE10" s="24"/>
      <c r="AH10" s="20">
        <f>AH11-AH9</f>
        <v>0</v>
      </c>
      <c r="AI10" s="23"/>
      <c r="AJ10" s="24"/>
    </row>
    <row r="11" spans="3:36" x14ac:dyDescent="0.2">
      <c r="C11" s="20">
        <f>C12-C10</f>
        <v>0</v>
      </c>
      <c r="D11" s="23"/>
      <c r="E11" s="24"/>
      <c r="H11" s="20">
        <f>H12-H10</f>
        <v>0</v>
      </c>
      <c r="I11" s="23"/>
      <c r="J11" s="24"/>
      <c r="M11" s="20">
        <f>M12-M10</f>
        <v>0</v>
      </c>
      <c r="N11" s="23"/>
      <c r="O11" s="24"/>
      <c r="P11" s="21"/>
      <c r="R11" s="20">
        <f>O10</f>
        <v>13</v>
      </c>
      <c r="S11" s="20" t="s">
        <v>11</v>
      </c>
      <c r="T11" s="20">
        <f>R11+S13</f>
        <v>18</v>
      </c>
      <c r="U11" s="21"/>
      <c r="AC11" s="20">
        <f>Z9</f>
        <v>22</v>
      </c>
      <c r="AD11" s="20">
        <v>1</v>
      </c>
      <c r="AE11" s="20">
        <f>AC11+AD11</f>
        <v>23</v>
      </c>
      <c r="AH11" s="20">
        <f>AE11</f>
        <v>23</v>
      </c>
      <c r="AI11" s="20">
        <v>5</v>
      </c>
      <c r="AJ11" s="20">
        <f>AH11+AI11</f>
        <v>28</v>
      </c>
    </row>
    <row r="12" spans="3:36" x14ac:dyDescent="0.2">
      <c r="C12" s="20">
        <v>0</v>
      </c>
      <c r="D12" s="20">
        <v>5</v>
      </c>
      <c r="E12" s="20">
        <f>C12+D12</f>
        <v>5</v>
      </c>
      <c r="H12" s="20">
        <f>E12</f>
        <v>5</v>
      </c>
      <c r="I12" s="20">
        <v>3</v>
      </c>
      <c r="J12" s="20">
        <f>H12+I12</f>
        <v>8</v>
      </c>
      <c r="M12" s="20">
        <f>J12</f>
        <v>8</v>
      </c>
      <c r="N12" s="20">
        <v>5</v>
      </c>
      <c r="O12" s="20">
        <f>M12+N12</f>
        <v>13</v>
      </c>
      <c r="P12" s="21"/>
      <c r="R12" s="20">
        <f>R13-R11</f>
        <v>0</v>
      </c>
      <c r="S12" s="23"/>
      <c r="T12" s="24"/>
      <c r="U12" s="21"/>
    </row>
    <row r="13" spans="3:36" x14ac:dyDescent="0.2">
      <c r="R13" s="20">
        <f>O12</f>
        <v>13</v>
      </c>
      <c r="S13" s="20">
        <v>5</v>
      </c>
      <c r="T13" s="20">
        <f>R13+S13</f>
        <v>18</v>
      </c>
      <c r="U13" s="21"/>
      <c r="X13" s="20">
        <f>T11</f>
        <v>18</v>
      </c>
      <c r="Y13" s="20" t="s">
        <v>22</v>
      </c>
      <c r="Z13" s="20">
        <f>X13+Y15</f>
        <v>19</v>
      </c>
    </row>
    <row r="14" spans="3:36" x14ac:dyDescent="0.2">
      <c r="X14" s="20">
        <f>X15-X13</f>
        <v>3</v>
      </c>
      <c r="Y14" s="23"/>
      <c r="Z14" s="24"/>
    </row>
    <row r="15" spans="3:36" x14ac:dyDescent="0.2">
      <c r="R15" s="20">
        <f>O10</f>
        <v>13</v>
      </c>
      <c r="S15" s="20" t="s">
        <v>20</v>
      </c>
      <c r="T15" s="20">
        <f>R15+S17</f>
        <v>16</v>
      </c>
      <c r="U15" s="21"/>
      <c r="X15" s="20">
        <f>Z15-Y15</f>
        <v>21</v>
      </c>
      <c r="Y15" s="20">
        <v>1</v>
      </c>
      <c r="Z15" s="20">
        <f>AC11</f>
        <v>22</v>
      </c>
    </row>
    <row r="16" spans="3:36" x14ac:dyDescent="0.2">
      <c r="R16" s="20">
        <f>R17-R15</f>
        <v>2</v>
      </c>
      <c r="S16" s="23"/>
      <c r="T16" s="24"/>
      <c r="U16" s="21"/>
      <c r="AC16" s="9" t="s">
        <v>72</v>
      </c>
      <c r="AF16" s="9" t="s">
        <v>71</v>
      </c>
    </row>
    <row r="17" spans="3:41" x14ac:dyDescent="0.2">
      <c r="R17" s="20">
        <f>T17-S17</f>
        <v>15</v>
      </c>
      <c r="S17" s="20">
        <v>3</v>
      </c>
      <c r="T17" s="20">
        <f>X9</f>
        <v>18</v>
      </c>
      <c r="U17" s="21"/>
      <c r="AC17" s="9" t="s">
        <v>73</v>
      </c>
      <c r="AF17" s="9" t="s">
        <v>74</v>
      </c>
    </row>
    <row r="18" spans="3:41" x14ac:dyDescent="0.2">
      <c r="U18" s="21"/>
    </row>
    <row r="20" spans="3:41" x14ac:dyDescent="0.2">
      <c r="C20" s="111" t="s">
        <v>81</v>
      </c>
      <c r="D20" s="111" t="s">
        <v>83</v>
      </c>
      <c r="E20" s="112"/>
      <c r="F20" s="112"/>
      <c r="G20" s="112"/>
      <c r="H20" s="112"/>
      <c r="I20" s="112"/>
      <c r="J20" s="112"/>
      <c r="K20" s="112"/>
      <c r="L20" s="112"/>
      <c r="M20" s="112"/>
      <c r="N20" s="112"/>
      <c r="O20" s="112"/>
      <c r="P20" s="112"/>
      <c r="Q20" s="112"/>
      <c r="R20" s="112"/>
    </row>
    <row r="21" spans="3:41" x14ac:dyDescent="0.2">
      <c r="C21" s="111" t="s">
        <v>82</v>
      </c>
      <c r="D21" s="111" t="s">
        <v>84</v>
      </c>
      <c r="E21" s="112"/>
      <c r="F21" s="112"/>
      <c r="G21" s="112"/>
      <c r="H21" s="112"/>
      <c r="I21" s="112"/>
      <c r="J21" s="112"/>
      <c r="K21" s="112"/>
      <c r="L21" s="112"/>
      <c r="M21" s="112"/>
      <c r="N21" s="112"/>
      <c r="O21" s="112"/>
      <c r="P21" s="112"/>
      <c r="Q21" s="112"/>
      <c r="R21" s="112"/>
      <c r="S21" s="112"/>
      <c r="T21" s="112"/>
      <c r="U21" s="112"/>
      <c r="V21" s="112"/>
      <c r="W21" s="112"/>
      <c r="X21" s="112"/>
      <c r="Y21" s="112"/>
      <c r="Z21" s="112"/>
      <c r="AA21" s="112"/>
      <c r="AB21" s="112"/>
      <c r="AC21" s="112"/>
      <c r="AD21" s="112"/>
      <c r="AE21" s="112"/>
      <c r="AF21" s="112"/>
      <c r="AG21" s="112"/>
      <c r="AH21" s="112"/>
      <c r="AI21" s="112"/>
      <c r="AJ21" s="112"/>
      <c r="AK21" s="112"/>
      <c r="AL21" s="112"/>
      <c r="AM21" s="112"/>
      <c r="AN21" s="112"/>
      <c r="AO21" s="112"/>
    </row>
  </sheetData>
  <mergeCells count="1">
    <mergeCell ref="D4:E4"/>
  </mergeCells>
  <pageMargins left="0.7" right="0.7" top="0.75" bottom="0.75" header="0.3" footer="0.3"/>
  <pageSetup orientation="portrait" horizontalDpi="0" verticalDpi="0"/>
  <ignoredErrors>
    <ignoredError sqref="R12 M11 H11 X8 AC10 AH10" formula="1"/>
  </ignoredErrors>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X28"/>
  <sheetViews>
    <sheetView showGridLines="0" workbookViewId="0">
      <selection activeCell="B30" sqref="B30"/>
    </sheetView>
  </sheetViews>
  <sheetFormatPr baseColWidth="10" defaultRowHeight="16" x14ac:dyDescent="0.2"/>
  <cols>
    <col min="2" max="2" width="13.5" customWidth="1"/>
    <col min="3" max="3" width="16.5" customWidth="1"/>
    <col min="4" max="4" width="12.5" customWidth="1"/>
    <col min="5" max="5" width="15.83203125" bestFit="1" customWidth="1"/>
    <col min="6" max="42" width="3.83203125" customWidth="1"/>
  </cols>
  <sheetData>
    <row r="1" spans="1:24" s="2" customFormat="1" ht="34" x14ac:dyDescent="0.2">
      <c r="A1" s="27" t="s">
        <v>0</v>
      </c>
      <c r="B1" s="27" t="s">
        <v>1</v>
      </c>
      <c r="C1" s="27" t="s">
        <v>2</v>
      </c>
      <c r="D1" s="27" t="s">
        <v>3</v>
      </c>
      <c r="M1" s="28"/>
    </row>
    <row r="2" spans="1:24" ht="17" x14ac:dyDescent="0.2">
      <c r="A2" s="26" t="s">
        <v>4</v>
      </c>
      <c r="B2" s="25" t="s">
        <v>5</v>
      </c>
      <c r="C2" s="26">
        <v>1</v>
      </c>
      <c r="D2" s="26">
        <v>1</v>
      </c>
      <c r="F2" s="8"/>
      <c r="G2" s="8"/>
      <c r="H2" s="8"/>
      <c r="I2" s="8"/>
      <c r="J2" s="8"/>
      <c r="K2" s="8"/>
      <c r="L2" s="8"/>
      <c r="M2" s="8"/>
      <c r="N2" s="8"/>
      <c r="O2" s="8"/>
      <c r="P2" s="8"/>
      <c r="Q2" s="8"/>
      <c r="R2" s="8"/>
      <c r="S2" s="8"/>
      <c r="T2" s="8"/>
      <c r="U2" s="8"/>
      <c r="V2" s="8"/>
      <c r="W2" s="8"/>
      <c r="X2" s="8"/>
    </row>
    <row r="3" spans="1:24" ht="17" x14ac:dyDescent="0.2">
      <c r="A3" s="26" t="s">
        <v>6</v>
      </c>
      <c r="B3" s="25" t="s">
        <v>5</v>
      </c>
      <c r="C3" s="26">
        <v>2</v>
      </c>
      <c r="D3" s="26">
        <v>3</v>
      </c>
      <c r="F3" s="8"/>
      <c r="G3" s="8"/>
      <c r="H3" s="22" t="s">
        <v>62</v>
      </c>
      <c r="I3" s="22"/>
      <c r="J3" s="22"/>
      <c r="K3" s="8"/>
      <c r="L3" s="8"/>
      <c r="M3" s="8"/>
      <c r="N3" s="8"/>
      <c r="O3" s="8"/>
      <c r="P3" s="8"/>
      <c r="Q3" s="8"/>
      <c r="R3" s="8"/>
      <c r="S3" s="8"/>
      <c r="T3" s="8"/>
      <c r="U3" s="8"/>
      <c r="V3" s="8"/>
      <c r="W3" s="8"/>
      <c r="X3" s="8"/>
    </row>
    <row r="4" spans="1:24" ht="17" x14ac:dyDescent="0.2">
      <c r="A4" s="26" t="s">
        <v>7</v>
      </c>
      <c r="B4" s="25" t="s">
        <v>4</v>
      </c>
      <c r="C4" s="26">
        <v>2</v>
      </c>
      <c r="D4" s="26">
        <v>3</v>
      </c>
      <c r="F4" s="8"/>
      <c r="G4" s="8"/>
      <c r="H4" s="20" t="s">
        <v>64</v>
      </c>
      <c r="I4" s="20" t="s">
        <v>63</v>
      </c>
      <c r="J4" s="20" t="s">
        <v>65</v>
      </c>
      <c r="K4" s="8"/>
      <c r="L4" s="8"/>
      <c r="M4" s="8"/>
      <c r="N4" s="8"/>
      <c r="O4" s="8"/>
      <c r="P4" s="8"/>
      <c r="Q4" s="8"/>
      <c r="R4" s="8"/>
      <c r="S4" s="8"/>
      <c r="T4" s="8"/>
      <c r="U4" s="8"/>
      <c r="V4" s="8"/>
      <c r="W4" s="8"/>
      <c r="X4" s="8"/>
    </row>
    <row r="5" spans="1:24" ht="17" x14ac:dyDescent="0.2">
      <c r="A5" s="26" t="s">
        <v>8</v>
      </c>
      <c r="B5" s="25" t="s">
        <v>9</v>
      </c>
      <c r="C5" s="26">
        <v>1</v>
      </c>
      <c r="D5" s="26">
        <v>5</v>
      </c>
      <c r="F5" s="8"/>
      <c r="G5" s="8"/>
      <c r="H5" s="20" t="s">
        <v>66</v>
      </c>
      <c r="I5" s="137" t="s">
        <v>67</v>
      </c>
      <c r="J5" s="138"/>
      <c r="K5" s="8"/>
      <c r="L5" s="8"/>
      <c r="M5" s="8"/>
      <c r="N5" s="8"/>
      <c r="O5" s="8"/>
      <c r="P5" s="8"/>
      <c r="Q5" s="8"/>
      <c r="R5" s="8"/>
      <c r="S5" s="8"/>
      <c r="T5" s="8"/>
      <c r="U5" s="8"/>
      <c r="V5" s="8"/>
      <c r="W5" s="8"/>
      <c r="X5" s="8"/>
    </row>
    <row r="6" spans="1:24" ht="17" x14ac:dyDescent="0.2">
      <c r="A6" s="26" t="s">
        <v>10</v>
      </c>
      <c r="B6" s="25" t="s">
        <v>6</v>
      </c>
      <c r="C6" s="26">
        <v>2</v>
      </c>
      <c r="D6" s="26">
        <v>3</v>
      </c>
      <c r="F6" s="8"/>
      <c r="G6" s="8"/>
      <c r="H6" s="20" t="s">
        <v>68</v>
      </c>
      <c r="I6" s="20" t="s">
        <v>69</v>
      </c>
      <c r="J6" s="20" t="s">
        <v>70</v>
      </c>
      <c r="K6" s="8"/>
      <c r="L6" s="8"/>
      <c r="M6" s="8"/>
      <c r="N6" s="8"/>
      <c r="O6" s="8"/>
      <c r="P6" s="8"/>
      <c r="Q6" s="8"/>
      <c r="R6" s="8"/>
      <c r="S6" s="8"/>
      <c r="T6" s="8"/>
      <c r="U6" s="8"/>
      <c r="V6" s="8"/>
      <c r="W6" s="8"/>
      <c r="X6" s="8"/>
    </row>
    <row r="7" spans="1:24" ht="17" x14ac:dyDescent="0.2">
      <c r="A7" s="26" t="s">
        <v>11</v>
      </c>
      <c r="B7" s="25" t="s">
        <v>12</v>
      </c>
      <c r="C7" s="26">
        <v>2</v>
      </c>
      <c r="D7" s="26">
        <v>2</v>
      </c>
      <c r="F7" s="8"/>
      <c r="G7" s="8"/>
      <c r="H7" s="8"/>
      <c r="I7" s="8"/>
      <c r="J7" s="8"/>
      <c r="K7" s="8"/>
      <c r="L7" s="8"/>
      <c r="M7" s="8"/>
      <c r="N7" s="20">
        <f>J11</f>
        <v>1</v>
      </c>
      <c r="O7" s="20" t="s">
        <v>7</v>
      </c>
      <c r="P7" s="20">
        <f>N7+O9</f>
        <v>4</v>
      </c>
      <c r="Q7" s="8"/>
      <c r="R7" s="8"/>
      <c r="S7" s="8"/>
      <c r="T7" s="8"/>
      <c r="U7" s="8"/>
      <c r="V7" s="8"/>
      <c r="W7" s="8"/>
      <c r="X7" s="8"/>
    </row>
    <row r="8" spans="1:24" x14ac:dyDescent="0.2">
      <c r="F8" s="8"/>
      <c r="G8" s="8"/>
      <c r="H8" s="8"/>
      <c r="I8" s="8"/>
      <c r="J8" s="8"/>
      <c r="K8" s="8"/>
      <c r="L8" s="8"/>
      <c r="M8" s="8"/>
      <c r="N8" s="20">
        <f>N9-N7</f>
        <v>0</v>
      </c>
      <c r="O8" s="23"/>
      <c r="P8" s="24"/>
      <c r="Q8" s="8"/>
      <c r="R8" s="8"/>
      <c r="S8" s="8"/>
      <c r="T8" s="8"/>
      <c r="U8" s="8"/>
      <c r="V8" s="8"/>
      <c r="W8" s="8"/>
      <c r="X8" s="8"/>
    </row>
    <row r="9" spans="1:24" x14ac:dyDescent="0.2">
      <c r="F9" s="8"/>
      <c r="G9" s="8"/>
      <c r="H9" s="8"/>
      <c r="I9" s="8"/>
      <c r="J9" s="8"/>
      <c r="K9" s="8"/>
      <c r="L9" s="8"/>
      <c r="M9" s="8"/>
      <c r="N9" s="20">
        <f>J13</f>
        <v>1</v>
      </c>
      <c r="O9" s="20">
        <v>3</v>
      </c>
      <c r="P9" s="20">
        <f>N9+O9</f>
        <v>4</v>
      </c>
      <c r="Q9" s="8"/>
      <c r="R9" s="8"/>
      <c r="S9" s="8"/>
      <c r="T9" s="8"/>
      <c r="U9" s="8"/>
      <c r="V9" s="8"/>
      <c r="W9" s="8"/>
      <c r="X9" s="8"/>
    </row>
    <row r="10" spans="1:24" x14ac:dyDescent="0.2">
      <c r="F10" s="8"/>
      <c r="G10" s="8"/>
      <c r="H10" s="8"/>
      <c r="I10" s="8"/>
      <c r="J10" s="8"/>
      <c r="K10" s="8"/>
      <c r="L10" s="8"/>
      <c r="M10" s="8"/>
      <c r="N10" s="8"/>
      <c r="O10" s="8"/>
      <c r="P10" s="8"/>
      <c r="Q10" s="8"/>
      <c r="R10" s="8"/>
      <c r="S10" s="8"/>
      <c r="T10" s="8"/>
      <c r="U10" s="8"/>
      <c r="V10" s="8"/>
      <c r="W10" s="8"/>
      <c r="X10" s="8"/>
    </row>
    <row r="11" spans="1:24" x14ac:dyDescent="0.2">
      <c r="F11" s="8"/>
      <c r="G11" s="8"/>
      <c r="H11" s="20">
        <v>0</v>
      </c>
      <c r="I11" s="20" t="s">
        <v>4</v>
      </c>
      <c r="J11" s="20">
        <f>H11+I13</f>
        <v>1</v>
      </c>
      <c r="K11" s="8"/>
      <c r="L11" s="8"/>
      <c r="M11" s="8"/>
      <c r="N11" s="8"/>
      <c r="O11" s="8"/>
      <c r="P11" s="8"/>
      <c r="Q11" s="8"/>
      <c r="R11" s="8"/>
      <c r="S11" s="8"/>
      <c r="T11" s="8"/>
      <c r="U11" s="8"/>
      <c r="V11" s="8"/>
      <c r="W11" s="8"/>
      <c r="X11" s="8"/>
    </row>
    <row r="12" spans="1:24" x14ac:dyDescent="0.2">
      <c r="A12" t="s">
        <v>4</v>
      </c>
      <c r="C12" t="s">
        <v>7</v>
      </c>
      <c r="F12" s="8"/>
      <c r="G12" s="8"/>
      <c r="H12" s="20">
        <f>H13-H11</f>
        <v>0</v>
      </c>
      <c r="I12" s="23"/>
      <c r="J12" s="24"/>
      <c r="K12" s="8"/>
      <c r="L12" s="8"/>
      <c r="M12" s="8"/>
      <c r="N12" s="8"/>
      <c r="O12" s="8"/>
      <c r="P12" s="8"/>
      <c r="Q12" s="8"/>
      <c r="R12" s="8"/>
      <c r="S12" s="8"/>
      <c r="T12" s="8"/>
      <c r="U12" s="8"/>
      <c r="V12" s="8"/>
      <c r="W12" s="8"/>
      <c r="X12" s="8"/>
    </row>
    <row r="13" spans="1:24" x14ac:dyDescent="0.2">
      <c r="F13" s="8"/>
      <c r="G13" s="8"/>
      <c r="H13" s="20">
        <v>0</v>
      </c>
      <c r="I13" s="20">
        <v>1</v>
      </c>
      <c r="J13" s="20">
        <f>H13+I13</f>
        <v>1</v>
      </c>
      <c r="K13" s="8"/>
      <c r="L13" s="8"/>
      <c r="M13" s="8"/>
      <c r="N13" s="20">
        <f>J16</f>
        <v>3</v>
      </c>
      <c r="O13" s="20" t="s">
        <v>8</v>
      </c>
      <c r="P13" s="20">
        <f>N13+O15</f>
        <v>8</v>
      </c>
      <c r="Q13" s="8"/>
      <c r="R13" s="8"/>
      <c r="S13" s="8"/>
      <c r="T13" s="20">
        <f>P13</f>
        <v>8</v>
      </c>
      <c r="U13" s="20" t="s">
        <v>11</v>
      </c>
      <c r="V13" s="20">
        <f>T13+U15</f>
        <v>10</v>
      </c>
      <c r="W13" s="8"/>
      <c r="X13" s="8"/>
    </row>
    <row r="14" spans="1:24" x14ac:dyDescent="0.2">
      <c r="F14" s="8"/>
      <c r="G14" s="8"/>
      <c r="H14" s="8"/>
      <c r="I14" s="8"/>
      <c r="J14" s="8"/>
      <c r="K14" s="8"/>
      <c r="L14" s="8"/>
      <c r="M14" s="8"/>
      <c r="N14" s="20">
        <f>N15-N13</f>
        <v>0</v>
      </c>
      <c r="O14" s="23"/>
      <c r="P14" s="24"/>
      <c r="Q14" s="8"/>
      <c r="R14" s="8"/>
      <c r="S14" s="8"/>
      <c r="T14" s="20">
        <f>T15-T13</f>
        <v>0</v>
      </c>
      <c r="U14" s="23"/>
      <c r="V14" s="24"/>
      <c r="W14" s="8"/>
      <c r="X14" s="8"/>
    </row>
    <row r="15" spans="1:24" x14ac:dyDescent="0.2">
      <c r="F15" s="8"/>
      <c r="G15" s="8"/>
      <c r="H15" s="8"/>
      <c r="I15" s="8"/>
      <c r="J15" s="8"/>
      <c r="K15" s="8"/>
      <c r="L15" s="8"/>
      <c r="M15" s="8"/>
      <c r="N15" s="20">
        <f>J18</f>
        <v>3</v>
      </c>
      <c r="O15" s="20">
        <v>5</v>
      </c>
      <c r="P15" s="20">
        <f>N15+O15</f>
        <v>8</v>
      </c>
      <c r="Q15" s="8"/>
      <c r="R15" s="8"/>
      <c r="S15" s="8"/>
      <c r="T15" s="20">
        <f>P15</f>
        <v>8</v>
      </c>
      <c r="U15" s="20">
        <v>2</v>
      </c>
      <c r="V15" s="20">
        <f>T15+U15</f>
        <v>10</v>
      </c>
      <c r="W15" s="8"/>
      <c r="X15" s="8"/>
    </row>
    <row r="16" spans="1:24" x14ac:dyDescent="0.2">
      <c r="C16" s="37" t="s">
        <v>8</v>
      </c>
      <c r="D16" s="46" t="s">
        <v>11</v>
      </c>
      <c r="F16" s="8"/>
      <c r="G16" s="8"/>
      <c r="H16" s="20">
        <v>0</v>
      </c>
      <c r="I16" s="20" t="s">
        <v>6</v>
      </c>
      <c r="J16" s="20">
        <f>H16+I18</f>
        <v>3</v>
      </c>
      <c r="K16" s="8"/>
      <c r="L16" s="8"/>
      <c r="M16" s="8"/>
      <c r="N16" s="8"/>
      <c r="O16" s="8"/>
      <c r="P16" s="8"/>
      <c r="Q16" s="8"/>
      <c r="R16" s="8"/>
      <c r="S16" s="8"/>
      <c r="T16" s="8"/>
      <c r="U16" s="8"/>
      <c r="V16" s="8"/>
      <c r="W16" s="8"/>
      <c r="X16" s="8"/>
    </row>
    <row r="17" spans="1:24" x14ac:dyDescent="0.2">
      <c r="F17" s="8"/>
      <c r="G17" s="8"/>
      <c r="H17" s="20">
        <f>H18-H16</f>
        <v>0</v>
      </c>
      <c r="I17" s="23"/>
      <c r="J17" s="24"/>
      <c r="K17" s="8"/>
      <c r="L17" s="8"/>
      <c r="M17" s="8"/>
      <c r="N17" s="8"/>
      <c r="O17" s="8"/>
      <c r="P17" s="8"/>
      <c r="Q17" s="8"/>
      <c r="R17" s="8"/>
      <c r="S17" s="8"/>
      <c r="T17" s="8"/>
      <c r="U17" s="8"/>
      <c r="V17" s="21"/>
      <c r="W17" s="8"/>
      <c r="X17" s="8"/>
    </row>
    <row r="18" spans="1:24" x14ac:dyDescent="0.2">
      <c r="F18" s="8"/>
      <c r="G18" s="8"/>
      <c r="H18" s="20">
        <v>0</v>
      </c>
      <c r="I18" s="20">
        <v>3</v>
      </c>
      <c r="J18" s="20">
        <f>H18+I18</f>
        <v>3</v>
      </c>
      <c r="K18" s="8"/>
      <c r="L18" s="8"/>
      <c r="M18" s="8"/>
      <c r="N18" s="8"/>
      <c r="O18" s="8"/>
      <c r="P18" s="8"/>
      <c r="Q18" s="8"/>
      <c r="R18" s="8"/>
      <c r="S18" s="8"/>
      <c r="T18" s="8"/>
      <c r="U18" s="8"/>
      <c r="V18" s="21"/>
      <c r="W18" s="8"/>
      <c r="X18" s="8"/>
    </row>
    <row r="19" spans="1:24" x14ac:dyDescent="0.2">
      <c r="F19" s="8"/>
      <c r="G19" s="8"/>
      <c r="H19" s="8"/>
      <c r="I19" s="8"/>
      <c r="J19" s="8"/>
      <c r="K19" s="8"/>
      <c r="L19" s="8"/>
      <c r="M19" s="8"/>
      <c r="N19" s="20">
        <f>J16</f>
        <v>3</v>
      </c>
      <c r="O19" s="20" t="s">
        <v>10</v>
      </c>
      <c r="P19" s="20">
        <f>N19+O21</f>
        <v>6</v>
      </c>
      <c r="Q19" s="8"/>
      <c r="R19" s="8"/>
      <c r="S19" s="8"/>
      <c r="T19" s="8"/>
      <c r="U19" s="8"/>
      <c r="V19" s="21"/>
      <c r="W19" s="8"/>
      <c r="X19" s="8"/>
    </row>
    <row r="20" spans="1:24" x14ac:dyDescent="0.2">
      <c r="A20" s="37" t="s">
        <v>6</v>
      </c>
      <c r="C20" t="s">
        <v>10</v>
      </c>
      <c r="F20" s="8"/>
      <c r="G20" s="8"/>
      <c r="H20" s="8"/>
      <c r="I20" s="8"/>
      <c r="J20" s="8"/>
      <c r="K20" s="8"/>
      <c r="L20" s="8"/>
      <c r="M20" s="8"/>
      <c r="N20" s="20">
        <f>N21-N19</f>
        <v>0</v>
      </c>
      <c r="O20" s="23"/>
      <c r="P20" s="24"/>
      <c r="Q20" s="8"/>
      <c r="R20" s="8"/>
      <c r="S20" s="8"/>
      <c r="T20" s="8"/>
      <c r="U20" s="8"/>
      <c r="V20" s="8"/>
      <c r="W20" s="8"/>
      <c r="X20" s="8"/>
    </row>
    <row r="21" spans="1:24" x14ac:dyDescent="0.2">
      <c r="F21" s="8"/>
      <c r="G21" s="8"/>
      <c r="H21" s="9"/>
      <c r="I21" s="9"/>
      <c r="J21" s="8"/>
      <c r="K21" s="8"/>
      <c r="L21" s="8"/>
      <c r="M21" s="8"/>
      <c r="N21" s="20">
        <f>J18</f>
        <v>3</v>
      </c>
      <c r="O21" s="20">
        <v>3</v>
      </c>
      <c r="P21" s="20">
        <f>N21+O21</f>
        <v>6</v>
      </c>
      <c r="Q21" s="8"/>
      <c r="R21" s="8"/>
      <c r="S21" s="8"/>
      <c r="T21" s="8"/>
      <c r="U21" s="8"/>
      <c r="V21" s="8"/>
      <c r="W21" s="8"/>
      <c r="X21" s="8"/>
    </row>
    <row r="22" spans="1:24" x14ac:dyDescent="0.2">
      <c r="F22" s="8"/>
      <c r="G22" s="8"/>
      <c r="H22" s="9"/>
      <c r="I22" s="9"/>
      <c r="J22" s="8"/>
      <c r="K22" s="8"/>
      <c r="L22" s="8"/>
      <c r="M22" s="8"/>
      <c r="N22" s="8"/>
      <c r="O22" s="8"/>
      <c r="P22" s="8"/>
      <c r="Q22" s="8"/>
      <c r="R22" s="8"/>
      <c r="S22" s="8"/>
      <c r="T22" s="8"/>
      <c r="U22" s="8"/>
      <c r="V22" s="8"/>
      <c r="W22" s="8"/>
      <c r="X22" s="8"/>
    </row>
    <row r="23" spans="1:24" x14ac:dyDescent="0.2">
      <c r="F23" s="8"/>
      <c r="G23" s="8"/>
      <c r="H23" s="8"/>
      <c r="I23" s="8"/>
      <c r="J23" s="8"/>
      <c r="K23" s="8"/>
      <c r="L23" s="8"/>
      <c r="M23" s="8"/>
      <c r="N23" s="8"/>
      <c r="O23" s="8"/>
      <c r="P23" s="8"/>
      <c r="Q23" s="8"/>
      <c r="R23" s="8"/>
      <c r="S23" s="8"/>
      <c r="T23" s="8"/>
      <c r="U23" s="8"/>
      <c r="V23" s="8"/>
      <c r="W23" s="8"/>
      <c r="X23" s="8"/>
    </row>
    <row r="24" spans="1:24" x14ac:dyDescent="0.2">
      <c r="A24" s="29" t="s">
        <v>75</v>
      </c>
      <c r="B24" s="30" t="s">
        <v>76</v>
      </c>
    </row>
    <row r="25" spans="1:24" x14ac:dyDescent="0.2">
      <c r="A25" s="31" t="s">
        <v>77</v>
      </c>
      <c r="B25" s="32">
        <f>D2+D4+D7</f>
        <v>6</v>
      </c>
    </row>
    <row r="26" spans="1:24" x14ac:dyDescent="0.2">
      <c r="A26" s="31" t="s">
        <v>78</v>
      </c>
      <c r="B26" s="32">
        <f>D2+D5+D7</f>
        <v>8</v>
      </c>
    </row>
    <row r="27" spans="1:24" x14ac:dyDescent="0.2">
      <c r="A27" s="33" t="s">
        <v>79</v>
      </c>
      <c r="B27" s="34">
        <f>D3+D5+D7</f>
        <v>10</v>
      </c>
    </row>
    <row r="28" spans="1:24" x14ac:dyDescent="0.2">
      <c r="A28" s="35" t="s">
        <v>80</v>
      </c>
      <c r="B28" s="36">
        <f>D3+D6+D7</f>
        <v>8</v>
      </c>
    </row>
  </sheetData>
  <mergeCells count="1">
    <mergeCell ref="I5:J5"/>
  </mergeCells>
  <pageMargins left="0.7" right="0.7" top="0.75" bottom="0.75" header="0.3" footer="0.3"/>
  <pageSetup orientation="portrait" horizontalDpi="0" verticalDpi="0"/>
  <ignoredErrors>
    <ignoredError sqref="N14 T14 N8 N20" formula="1"/>
  </ignoredErrors>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pageSetUpPr autoPageBreaks="0"/>
  </sheetPr>
  <dimension ref="A1:AV201"/>
  <sheetViews>
    <sheetView zoomScale="90" zoomScaleNormal="90" zoomScalePageLayoutView="90" workbookViewId="0">
      <selection activeCell="AE6" sqref="AE6"/>
    </sheetView>
  </sheetViews>
  <sheetFormatPr baseColWidth="10" defaultColWidth="5.33203125" defaultRowHeight="16" x14ac:dyDescent="0.2"/>
  <sheetData>
    <row r="1" spans="1:48" ht="17" thickBot="1" x14ac:dyDescent="0.25"/>
    <row r="2" spans="1:48" ht="17" thickBot="1" x14ac:dyDescent="0.25">
      <c r="D2" s="39" t="s">
        <v>63</v>
      </c>
      <c r="E2" s="40" t="s">
        <v>67</v>
      </c>
      <c r="F2" s="40" t="s">
        <v>69</v>
      </c>
      <c r="G2" s="40" t="s">
        <v>64</v>
      </c>
      <c r="H2" s="40" t="s">
        <v>65</v>
      </c>
      <c r="I2" s="40" t="s">
        <v>68</v>
      </c>
      <c r="J2" s="40" t="s">
        <v>70</v>
      </c>
      <c r="K2" s="41" t="s">
        <v>85</v>
      </c>
      <c r="O2" t="s">
        <v>105</v>
      </c>
    </row>
    <row r="3" spans="1:48" x14ac:dyDescent="0.2">
      <c r="D3" s="47" t="s">
        <v>4</v>
      </c>
      <c r="E3" s="48">
        <v>1</v>
      </c>
      <c r="F3" s="48">
        <v>1</v>
      </c>
      <c r="G3" s="48">
        <v>0</v>
      </c>
      <c r="H3" s="48">
        <f>G3+F3</f>
        <v>1</v>
      </c>
      <c r="I3" s="48">
        <v>0</v>
      </c>
      <c r="J3" s="48">
        <v>1</v>
      </c>
      <c r="K3" s="49">
        <f>I3-G3</f>
        <v>0</v>
      </c>
      <c r="N3" s="61" t="s">
        <v>106</v>
      </c>
      <c r="O3" t="s">
        <v>111</v>
      </c>
    </row>
    <row r="4" spans="1:48" x14ac:dyDescent="0.2">
      <c r="D4" s="43" t="s">
        <v>6</v>
      </c>
      <c r="E4" s="20">
        <v>2</v>
      </c>
      <c r="F4" s="20">
        <v>3</v>
      </c>
      <c r="G4" s="20">
        <v>0</v>
      </c>
      <c r="H4" s="20">
        <f>G4+F4</f>
        <v>3</v>
      </c>
      <c r="I4" s="20">
        <v>0</v>
      </c>
      <c r="J4" s="20">
        <v>3</v>
      </c>
      <c r="K4" s="42">
        <f t="shared" ref="K4:K8" si="0">I4-G4</f>
        <v>0</v>
      </c>
      <c r="N4" s="61" t="s">
        <v>107</v>
      </c>
      <c r="O4" t="s">
        <v>110</v>
      </c>
    </row>
    <row r="5" spans="1:48" x14ac:dyDescent="0.2">
      <c r="D5" s="43" t="s">
        <v>7</v>
      </c>
      <c r="E5" s="20">
        <v>2</v>
      </c>
      <c r="F5" s="20">
        <v>3</v>
      </c>
      <c r="G5" s="20">
        <v>1</v>
      </c>
      <c r="H5" s="20">
        <v>4</v>
      </c>
      <c r="I5" s="20">
        <v>1</v>
      </c>
      <c r="J5" s="20">
        <v>4</v>
      </c>
      <c r="K5" s="42">
        <f t="shared" si="0"/>
        <v>0</v>
      </c>
      <c r="N5" s="61" t="s">
        <v>108</v>
      </c>
      <c r="O5" t="s">
        <v>109</v>
      </c>
    </row>
    <row r="6" spans="1:48" x14ac:dyDescent="0.2">
      <c r="D6" s="43" t="s">
        <v>8</v>
      </c>
      <c r="E6" s="20">
        <v>1</v>
      </c>
      <c r="F6" s="20">
        <v>5</v>
      </c>
      <c r="G6" s="20">
        <f>H4</f>
        <v>3</v>
      </c>
      <c r="H6" s="20">
        <f>G6+F6</f>
        <v>8</v>
      </c>
      <c r="I6" s="20">
        <v>3</v>
      </c>
      <c r="J6" s="20">
        <v>8</v>
      </c>
      <c r="K6" s="42">
        <f t="shared" si="0"/>
        <v>0</v>
      </c>
    </row>
    <row r="7" spans="1:48" x14ac:dyDescent="0.2">
      <c r="D7" s="43" t="s">
        <v>10</v>
      </c>
      <c r="E7" s="20">
        <v>2</v>
      </c>
      <c r="F7" s="20">
        <v>3</v>
      </c>
      <c r="G7" s="20">
        <v>3</v>
      </c>
      <c r="H7" s="20">
        <v>6</v>
      </c>
      <c r="I7" s="20">
        <v>3</v>
      </c>
      <c r="J7" s="20">
        <v>6</v>
      </c>
      <c r="K7" s="42">
        <f t="shared" si="0"/>
        <v>0</v>
      </c>
    </row>
    <row r="8" spans="1:48" ht="17" thickBot="1" x14ac:dyDescent="0.25">
      <c r="D8" s="44" t="s">
        <v>11</v>
      </c>
      <c r="E8" s="45">
        <v>2</v>
      </c>
      <c r="F8" s="45">
        <v>2</v>
      </c>
      <c r="G8" s="45">
        <f>H6</f>
        <v>8</v>
      </c>
      <c r="H8" s="45">
        <f>G8+F8</f>
        <v>10</v>
      </c>
      <c r="I8" s="45">
        <v>8</v>
      </c>
      <c r="J8" s="45">
        <v>10</v>
      </c>
      <c r="K8" s="50">
        <f t="shared" si="0"/>
        <v>0</v>
      </c>
    </row>
    <row r="9" spans="1:48" x14ac:dyDescent="0.2">
      <c r="C9" s="14"/>
      <c r="D9" s="51" t="s">
        <v>86</v>
      </c>
    </row>
    <row r="10" spans="1:48" x14ac:dyDescent="0.2">
      <c r="C10" s="14"/>
      <c r="D10" s="51" t="s">
        <v>87</v>
      </c>
      <c r="J10">
        <f>F4+F6+F8</f>
        <v>10</v>
      </c>
      <c r="Y10" t="s">
        <v>152</v>
      </c>
    </row>
    <row r="11" spans="1:48" ht="17" thickBot="1" x14ac:dyDescent="0.25">
      <c r="C11" s="14"/>
      <c r="D11" s="65"/>
      <c r="X11" s="110"/>
      <c r="Y11" s="110"/>
      <c r="Z11" s="110"/>
      <c r="AA11" s="110"/>
      <c r="AB11" s="110"/>
      <c r="AC11" s="110"/>
      <c r="AD11" s="110"/>
      <c r="AE11" s="110"/>
      <c r="AF11" s="110"/>
      <c r="AG11" s="110"/>
      <c r="AH11" s="110"/>
      <c r="AI11" s="110"/>
      <c r="AJ11" s="110"/>
      <c r="AK11" s="110"/>
      <c r="AL11" s="110"/>
      <c r="AM11" s="110"/>
      <c r="AN11" s="110"/>
      <c r="AO11" s="110"/>
      <c r="AP11" s="110"/>
      <c r="AQ11" s="110"/>
      <c r="AR11" s="110"/>
      <c r="AS11" s="110"/>
      <c r="AT11" s="110"/>
      <c r="AU11" s="110"/>
      <c r="AV11" s="110"/>
    </row>
    <row r="12" spans="1:48" ht="21" x14ac:dyDescent="0.25">
      <c r="A12" s="87" t="s">
        <v>119</v>
      </c>
      <c r="C12" s="14"/>
      <c r="D12" s="65"/>
      <c r="X12" s="110"/>
      <c r="Y12" s="95" t="s">
        <v>118</v>
      </c>
      <c r="Z12" s="96"/>
      <c r="AA12" s="96"/>
      <c r="AB12" s="96"/>
      <c r="AC12" s="96"/>
      <c r="AD12" s="96"/>
      <c r="AE12" s="96"/>
      <c r="AF12" s="96"/>
      <c r="AG12" s="96"/>
      <c r="AH12" s="96"/>
      <c r="AI12" s="96"/>
      <c r="AJ12" s="96"/>
      <c r="AK12" s="96"/>
      <c r="AL12" s="96"/>
      <c r="AM12" s="96"/>
      <c r="AN12" s="96"/>
      <c r="AO12" s="96"/>
      <c r="AP12" s="96"/>
      <c r="AQ12" s="96"/>
      <c r="AR12" s="96"/>
      <c r="AS12" s="96"/>
      <c r="AT12" s="96"/>
      <c r="AU12" s="97"/>
      <c r="AV12" s="110"/>
    </row>
    <row r="13" spans="1:48" x14ac:dyDescent="0.2">
      <c r="X13" s="110"/>
      <c r="Y13" s="98"/>
      <c r="Z13" s="14"/>
      <c r="AA13" s="14"/>
      <c r="AB13" s="14"/>
      <c r="AC13" s="14"/>
      <c r="AD13" s="14"/>
      <c r="AE13" s="14"/>
      <c r="AF13" s="14"/>
      <c r="AG13" s="14"/>
      <c r="AH13" s="14"/>
      <c r="AI13" s="14"/>
      <c r="AJ13" s="14"/>
      <c r="AK13" s="14"/>
      <c r="AL13" s="14"/>
      <c r="AM13" s="14"/>
      <c r="AN13" s="14"/>
      <c r="AO13" s="14"/>
      <c r="AP13" s="14"/>
      <c r="AQ13" s="14"/>
      <c r="AR13" s="14"/>
      <c r="AS13" s="14"/>
      <c r="AT13" s="14"/>
      <c r="AU13" s="99"/>
      <c r="AV13" s="110"/>
    </row>
    <row r="14" spans="1:48" ht="17" thickBot="1" x14ac:dyDescent="0.25">
      <c r="A14" s="66" t="s">
        <v>63</v>
      </c>
      <c r="B14" s="66" t="s">
        <v>67</v>
      </c>
      <c r="C14" s="66" t="s">
        <v>69</v>
      </c>
      <c r="D14" s="72" t="s">
        <v>64</v>
      </c>
      <c r="E14" s="66" t="s">
        <v>70</v>
      </c>
      <c r="F14" s="73" t="s">
        <v>85</v>
      </c>
      <c r="G14" s="53" t="s">
        <v>88</v>
      </c>
      <c r="H14" s="54" t="s">
        <v>89</v>
      </c>
      <c r="I14" s="54" t="s">
        <v>90</v>
      </c>
      <c r="J14" s="53" t="s">
        <v>91</v>
      </c>
      <c r="K14" s="54" t="s">
        <v>92</v>
      </c>
      <c r="L14" s="54" t="s">
        <v>93</v>
      </c>
      <c r="M14" s="53" t="s">
        <v>94</v>
      </c>
      <c r="N14" s="54" t="s">
        <v>95</v>
      </c>
      <c r="O14" s="54" t="s">
        <v>96</v>
      </c>
      <c r="P14" s="53" t="s">
        <v>97</v>
      </c>
      <c r="Q14" s="54" t="s">
        <v>98</v>
      </c>
      <c r="R14" s="54" t="s">
        <v>99</v>
      </c>
      <c r="S14" s="53" t="s">
        <v>100</v>
      </c>
      <c r="T14" s="54" t="s">
        <v>101</v>
      </c>
      <c r="U14" s="54" t="s">
        <v>102</v>
      </c>
      <c r="X14" s="110"/>
      <c r="Y14" s="100" t="s">
        <v>63</v>
      </c>
      <c r="Z14" s="52" t="s">
        <v>67</v>
      </c>
      <c r="AA14" s="52" t="s">
        <v>69</v>
      </c>
      <c r="AB14" s="52" t="s">
        <v>64</v>
      </c>
      <c r="AC14" s="52" t="s">
        <v>70</v>
      </c>
      <c r="AD14" s="52" t="s">
        <v>85</v>
      </c>
      <c r="AE14" s="53" t="s">
        <v>88</v>
      </c>
      <c r="AF14" s="54" t="s">
        <v>89</v>
      </c>
      <c r="AG14" s="54" t="s">
        <v>90</v>
      </c>
      <c r="AH14" s="53" t="s">
        <v>91</v>
      </c>
      <c r="AI14" s="54" t="s">
        <v>92</v>
      </c>
      <c r="AJ14" s="54" t="s">
        <v>93</v>
      </c>
      <c r="AK14" s="53" t="s">
        <v>94</v>
      </c>
      <c r="AL14" s="54" t="s">
        <v>95</v>
      </c>
      <c r="AM14" s="54" t="s">
        <v>96</v>
      </c>
      <c r="AN14" s="53" t="s">
        <v>97</v>
      </c>
      <c r="AO14" s="54" t="s">
        <v>98</v>
      </c>
      <c r="AP14" s="54" t="s">
        <v>99</v>
      </c>
      <c r="AQ14" s="53" t="s">
        <v>100</v>
      </c>
      <c r="AR14" s="54" t="s">
        <v>101</v>
      </c>
      <c r="AS14" s="54" t="s">
        <v>102</v>
      </c>
      <c r="AT14" s="54" t="s">
        <v>113</v>
      </c>
      <c r="AU14" s="101" t="s">
        <v>114</v>
      </c>
      <c r="AV14" s="110"/>
    </row>
    <row r="15" spans="1:48" x14ac:dyDescent="0.2">
      <c r="A15" s="47" t="s">
        <v>4</v>
      </c>
      <c r="B15" s="74">
        <v>1</v>
      </c>
      <c r="C15" s="48">
        <v>1</v>
      </c>
      <c r="D15" s="67">
        <v>0</v>
      </c>
      <c r="E15" s="48">
        <f>D15+C15</f>
        <v>1</v>
      </c>
      <c r="F15" s="69">
        <v>0</v>
      </c>
      <c r="G15" s="56">
        <v>1</v>
      </c>
      <c r="H15" s="59"/>
      <c r="I15" s="59"/>
      <c r="J15" s="59"/>
      <c r="K15" s="59"/>
      <c r="L15" s="59"/>
      <c r="M15" s="55"/>
      <c r="N15" s="55"/>
      <c r="O15" s="55"/>
      <c r="P15" s="55"/>
      <c r="Q15" s="55"/>
      <c r="R15" s="55"/>
      <c r="S15" s="55"/>
      <c r="T15" s="55"/>
      <c r="U15" s="55"/>
      <c r="X15" s="110"/>
      <c r="Y15" s="47" t="s">
        <v>4</v>
      </c>
      <c r="Z15" s="55">
        <v>1</v>
      </c>
      <c r="AA15" s="48">
        <v>1</v>
      </c>
      <c r="AB15" s="48">
        <v>0</v>
      </c>
      <c r="AC15" s="48">
        <f>AB15+AA15</f>
        <v>1</v>
      </c>
      <c r="AD15" s="49">
        <v>0</v>
      </c>
      <c r="AE15" s="81">
        <v>1</v>
      </c>
      <c r="AF15" s="82"/>
      <c r="AG15" s="82"/>
      <c r="AH15" s="82"/>
      <c r="AI15" s="82"/>
      <c r="AJ15" s="82"/>
      <c r="AK15" s="83"/>
      <c r="AL15" s="83"/>
      <c r="AM15" s="83"/>
      <c r="AN15" s="83"/>
      <c r="AO15" s="83"/>
      <c r="AP15" s="83"/>
      <c r="AQ15" s="83"/>
      <c r="AR15" s="83"/>
      <c r="AS15" s="83"/>
      <c r="AT15" s="83"/>
      <c r="AU15" s="102"/>
      <c r="AV15" s="110"/>
    </row>
    <row r="16" spans="1:48" x14ac:dyDescent="0.2">
      <c r="A16" s="43" t="s">
        <v>6</v>
      </c>
      <c r="B16" s="10">
        <v>2</v>
      </c>
      <c r="C16" s="20">
        <v>3</v>
      </c>
      <c r="D16" s="23">
        <v>0</v>
      </c>
      <c r="E16" s="20">
        <f t="shared" ref="E16:E20" si="1">D16+C16</f>
        <v>3</v>
      </c>
      <c r="F16" s="70">
        <v>0</v>
      </c>
      <c r="G16" s="57">
        <v>2</v>
      </c>
      <c r="H16" s="57">
        <v>2</v>
      </c>
      <c r="I16" s="57">
        <v>2</v>
      </c>
      <c r="J16" s="60"/>
      <c r="K16" s="60"/>
      <c r="L16" s="60"/>
      <c r="M16" s="60"/>
      <c r="N16" s="60"/>
      <c r="O16" s="60"/>
      <c r="P16" s="60"/>
      <c r="Q16" s="60"/>
      <c r="R16" s="60"/>
      <c r="S16" s="10"/>
      <c r="T16" s="10"/>
      <c r="U16" s="10"/>
      <c r="X16" s="110"/>
      <c r="Y16" s="43" t="s">
        <v>6</v>
      </c>
      <c r="Z16" s="10">
        <v>2</v>
      </c>
      <c r="AA16" s="20">
        <v>3</v>
      </c>
      <c r="AB16" s="80">
        <v>1</v>
      </c>
      <c r="AC16" s="80">
        <f t="shared" ref="AC16:AC20" si="2">AB16+AA16</f>
        <v>4</v>
      </c>
      <c r="AD16" s="42">
        <v>0</v>
      </c>
      <c r="AE16" s="84"/>
      <c r="AF16" s="85">
        <v>2</v>
      </c>
      <c r="AG16" s="85">
        <v>2</v>
      </c>
      <c r="AH16" s="85">
        <v>2</v>
      </c>
      <c r="AI16" s="84"/>
      <c r="AJ16" s="84"/>
      <c r="AK16" s="84"/>
      <c r="AL16" s="84"/>
      <c r="AM16" s="84"/>
      <c r="AN16" s="84"/>
      <c r="AO16" s="84"/>
      <c r="AP16" s="84"/>
      <c r="AQ16" s="86"/>
      <c r="AR16" s="86"/>
      <c r="AS16" s="86"/>
      <c r="AT16" s="86"/>
      <c r="AU16" s="103"/>
      <c r="AV16" s="110"/>
    </row>
    <row r="17" spans="1:48" x14ac:dyDescent="0.2">
      <c r="A17" s="43" t="s">
        <v>7</v>
      </c>
      <c r="B17" s="10">
        <v>2</v>
      </c>
      <c r="C17" s="20">
        <v>3</v>
      </c>
      <c r="D17" s="23">
        <v>1</v>
      </c>
      <c r="E17" s="20">
        <f t="shared" si="1"/>
        <v>4</v>
      </c>
      <c r="F17" s="70">
        <v>0</v>
      </c>
      <c r="G17" s="58"/>
      <c r="H17" s="57">
        <v>2</v>
      </c>
      <c r="I17" s="57">
        <v>2</v>
      </c>
      <c r="J17" s="57">
        <v>2</v>
      </c>
      <c r="K17" s="60"/>
      <c r="L17" s="60"/>
      <c r="M17" s="60"/>
      <c r="N17" s="60"/>
      <c r="O17" s="60"/>
      <c r="P17" s="60"/>
      <c r="Q17" s="60"/>
      <c r="R17" s="60"/>
      <c r="S17" s="10"/>
      <c r="T17" s="10"/>
      <c r="U17" s="10"/>
      <c r="X17" s="110"/>
      <c r="Y17" s="43" t="s">
        <v>7</v>
      </c>
      <c r="Z17" s="10">
        <v>2</v>
      </c>
      <c r="AA17" s="20">
        <v>3</v>
      </c>
      <c r="AB17" s="80">
        <v>4</v>
      </c>
      <c r="AC17" s="80">
        <f t="shared" si="2"/>
        <v>7</v>
      </c>
      <c r="AD17" s="42">
        <v>0</v>
      </c>
      <c r="AE17" s="58"/>
      <c r="AF17" s="84"/>
      <c r="AG17" s="84"/>
      <c r="AH17" s="84"/>
      <c r="AI17" s="85">
        <v>2</v>
      </c>
      <c r="AJ17" s="85">
        <v>2</v>
      </c>
      <c r="AK17" s="85">
        <v>2</v>
      </c>
      <c r="AL17" s="84"/>
      <c r="AM17" s="84"/>
      <c r="AN17" s="84"/>
      <c r="AO17" s="84"/>
      <c r="AP17" s="84"/>
      <c r="AQ17" s="86"/>
      <c r="AR17" s="86"/>
      <c r="AS17" s="86"/>
      <c r="AT17" s="86"/>
      <c r="AU17" s="103"/>
      <c r="AV17" s="110"/>
    </row>
    <row r="18" spans="1:48" x14ac:dyDescent="0.2">
      <c r="A18" s="43" t="s">
        <v>8</v>
      </c>
      <c r="B18" s="10">
        <v>1</v>
      </c>
      <c r="C18" s="20">
        <v>5</v>
      </c>
      <c r="D18" s="23">
        <f>E16</f>
        <v>3</v>
      </c>
      <c r="E18" s="20">
        <f t="shared" si="1"/>
        <v>8</v>
      </c>
      <c r="F18" s="70">
        <v>0</v>
      </c>
      <c r="G18" s="60"/>
      <c r="H18" s="60"/>
      <c r="I18" s="60"/>
      <c r="J18" s="57">
        <v>1</v>
      </c>
      <c r="K18" s="57">
        <v>1</v>
      </c>
      <c r="L18" s="57">
        <v>1</v>
      </c>
      <c r="M18" s="57">
        <v>1</v>
      </c>
      <c r="N18" s="57">
        <v>1</v>
      </c>
      <c r="O18" s="60"/>
      <c r="P18" s="60"/>
      <c r="Q18" s="60"/>
      <c r="R18" s="60"/>
      <c r="S18" s="10"/>
      <c r="T18" s="10"/>
      <c r="U18" s="10"/>
      <c r="X18" s="110"/>
      <c r="Y18" s="43" t="s">
        <v>8</v>
      </c>
      <c r="Z18" s="10">
        <v>1</v>
      </c>
      <c r="AA18" s="20">
        <v>5</v>
      </c>
      <c r="AB18" s="80">
        <v>8</v>
      </c>
      <c r="AC18" s="80">
        <f t="shared" si="2"/>
        <v>13</v>
      </c>
      <c r="AD18" s="42">
        <v>0</v>
      </c>
      <c r="AE18" s="84"/>
      <c r="AF18" s="84"/>
      <c r="AG18" s="84"/>
      <c r="AH18" s="84"/>
      <c r="AI18" s="84"/>
      <c r="AJ18" s="84"/>
      <c r="AK18" s="84"/>
      <c r="AL18" s="85">
        <v>1</v>
      </c>
      <c r="AM18" s="85">
        <v>1</v>
      </c>
      <c r="AN18" s="85">
        <v>1</v>
      </c>
      <c r="AO18" s="85">
        <v>1</v>
      </c>
      <c r="AP18" s="85">
        <v>1</v>
      </c>
      <c r="AQ18" s="86"/>
      <c r="AR18" s="86"/>
      <c r="AS18" s="86"/>
      <c r="AT18" s="86"/>
      <c r="AU18" s="103"/>
      <c r="AV18" s="110"/>
    </row>
    <row r="19" spans="1:48" x14ac:dyDescent="0.2">
      <c r="A19" s="43" t="s">
        <v>10</v>
      </c>
      <c r="B19" s="10">
        <v>2</v>
      </c>
      <c r="C19" s="20">
        <v>3</v>
      </c>
      <c r="D19" s="23">
        <v>3</v>
      </c>
      <c r="E19" s="20">
        <f t="shared" si="1"/>
        <v>6</v>
      </c>
      <c r="F19" s="70">
        <v>0</v>
      </c>
      <c r="G19" s="60"/>
      <c r="H19" s="60"/>
      <c r="I19" s="60"/>
      <c r="J19" s="57">
        <v>2</v>
      </c>
      <c r="K19" s="57">
        <v>2</v>
      </c>
      <c r="L19" s="57">
        <v>2</v>
      </c>
      <c r="M19" s="60"/>
      <c r="N19" s="60"/>
      <c r="O19" s="60"/>
      <c r="P19" s="60"/>
      <c r="Q19" s="60"/>
      <c r="R19" s="60"/>
      <c r="S19" s="10"/>
      <c r="T19" s="10"/>
      <c r="U19" s="10"/>
      <c r="X19" s="110"/>
      <c r="Y19" s="43" t="s">
        <v>10</v>
      </c>
      <c r="Z19" s="10">
        <v>2</v>
      </c>
      <c r="AA19" s="20">
        <v>3</v>
      </c>
      <c r="AB19" s="80">
        <v>12</v>
      </c>
      <c r="AC19" s="80">
        <f t="shared" si="2"/>
        <v>15</v>
      </c>
      <c r="AD19" s="42">
        <v>0</v>
      </c>
      <c r="AE19" s="84"/>
      <c r="AF19" s="84"/>
      <c r="AG19" s="84"/>
      <c r="AH19" s="84"/>
      <c r="AI19" s="84"/>
      <c r="AJ19" s="84"/>
      <c r="AK19" s="84"/>
      <c r="AL19" s="84"/>
      <c r="AM19" s="84"/>
      <c r="AN19" s="84"/>
      <c r="AO19" s="84"/>
      <c r="AP19" s="84"/>
      <c r="AQ19" s="85">
        <v>2</v>
      </c>
      <c r="AR19" s="85">
        <v>2</v>
      </c>
      <c r="AS19" s="85">
        <v>2</v>
      </c>
      <c r="AT19" s="86"/>
      <c r="AU19" s="103"/>
      <c r="AV19" s="110"/>
    </row>
    <row r="20" spans="1:48" ht="17" thickBot="1" x14ac:dyDescent="0.25">
      <c r="A20" s="44" t="s">
        <v>11</v>
      </c>
      <c r="B20" s="75">
        <v>2</v>
      </c>
      <c r="C20" s="45">
        <v>2</v>
      </c>
      <c r="D20" s="68">
        <f>E18</f>
        <v>8</v>
      </c>
      <c r="E20" s="45">
        <f t="shared" si="1"/>
        <v>10</v>
      </c>
      <c r="F20" s="71">
        <v>0</v>
      </c>
      <c r="G20" s="58"/>
      <c r="H20" s="60"/>
      <c r="I20" s="60"/>
      <c r="J20" s="60"/>
      <c r="K20" s="60"/>
      <c r="L20" s="60"/>
      <c r="M20" s="60"/>
      <c r="N20" s="60"/>
      <c r="O20" s="57">
        <v>2</v>
      </c>
      <c r="P20" s="57">
        <v>2</v>
      </c>
      <c r="Q20" s="60"/>
      <c r="R20" s="60"/>
      <c r="S20" s="10"/>
      <c r="T20" s="10"/>
      <c r="U20" s="10"/>
      <c r="X20" s="110"/>
      <c r="Y20" s="44" t="s">
        <v>11</v>
      </c>
      <c r="Z20" s="10">
        <v>2</v>
      </c>
      <c r="AA20" s="45">
        <v>2</v>
      </c>
      <c r="AB20" s="54">
        <v>16</v>
      </c>
      <c r="AC20" s="54">
        <f t="shared" si="2"/>
        <v>18</v>
      </c>
      <c r="AD20" s="50">
        <v>0</v>
      </c>
      <c r="AE20" s="58"/>
      <c r="AF20" s="84"/>
      <c r="AG20" s="84"/>
      <c r="AH20" s="84"/>
      <c r="AI20" s="84"/>
      <c r="AJ20" s="84"/>
      <c r="AK20" s="84"/>
      <c r="AL20" s="84"/>
      <c r="AM20" s="84"/>
      <c r="AN20" s="84"/>
      <c r="AO20" s="84"/>
      <c r="AP20" s="84"/>
      <c r="AQ20" s="84"/>
      <c r="AR20" s="84"/>
      <c r="AS20" s="84"/>
      <c r="AT20" s="85">
        <v>2</v>
      </c>
      <c r="AU20" s="104">
        <v>2</v>
      </c>
      <c r="AV20" s="110"/>
    </row>
    <row r="21" spans="1:48" x14ac:dyDescent="0.2">
      <c r="C21" s="139" t="s">
        <v>103</v>
      </c>
      <c r="D21" s="139"/>
      <c r="E21" s="139"/>
      <c r="F21" s="139"/>
      <c r="G21" s="5">
        <f>SUM(G15:G20)</f>
        <v>3</v>
      </c>
      <c r="H21" s="5">
        <f t="shared" ref="H21:R21" si="3">SUM(H15:H20)</f>
        <v>4</v>
      </c>
      <c r="I21" s="5">
        <f t="shared" si="3"/>
        <v>4</v>
      </c>
      <c r="J21" s="5">
        <f t="shared" si="3"/>
        <v>5</v>
      </c>
      <c r="K21" s="5">
        <f t="shared" si="3"/>
        <v>3</v>
      </c>
      <c r="L21" s="5">
        <f t="shared" si="3"/>
        <v>3</v>
      </c>
      <c r="M21" s="5">
        <f t="shared" si="3"/>
        <v>1</v>
      </c>
      <c r="N21" s="5">
        <f t="shared" si="3"/>
        <v>1</v>
      </c>
      <c r="O21" s="5">
        <f t="shared" si="3"/>
        <v>2</v>
      </c>
      <c r="P21" s="5">
        <f t="shared" si="3"/>
        <v>2</v>
      </c>
      <c r="Q21" s="5">
        <f t="shared" si="3"/>
        <v>0</v>
      </c>
      <c r="R21" s="5">
        <f t="shared" si="3"/>
        <v>0</v>
      </c>
      <c r="S21" s="5">
        <f t="shared" ref="S21:U21" si="4">SUM(S15:S20)</f>
        <v>0</v>
      </c>
      <c r="T21" s="5">
        <f t="shared" si="4"/>
        <v>0</v>
      </c>
      <c r="U21" s="5">
        <f t="shared" si="4"/>
        <v>0</v>
      </c>
      <c r="X21" s="110"/>
      <c r="Y21" s="98"/>
      <c r="Z21" s="14"/>
      <c r="AA21" s="64" t="s">
        <v>103</v>
      </c>
      <c r="AB21" s="64"/>
      <c r="AC21" s="64"/>
      <c r="AD21" s="64"/>
      <c r="AE21" s="13">
        <f t="shared" ref="AE21:AU21" si="5">SUM(AE15:AE20)</f>
        <v>1</v>
      </c>
      <c r="AF21" s="13">
        <f t="shared" si="5"/>
        <v>2</v>
      </c>
      <c r="AG21" s="13">
        <f t="shared" si="5"/>
        <v>2</v>
      </c>
      <c r="AH21" s="13">
        <f t="shared" si="5"/>
        <v>2</v>
      </c>
      <c r="AI21" s="13">
        <f t="shared" si="5"/>
        <v>2</v>
      </c>
      <c r="AJ21" s="13">
        <f t="shared" si="5"/>
        <v>2</v>
      </c>
      <c r="AK21" s="13">
        <f t="shared" si="5"/>
        <v>2</v>
      </c>
      <c r="AL21" s="13">
        <f t="shared" si="5"/>
        <v>1</v>
      </c>
      <c r="AM21" s="13">
        <f t="shared" si="5"/>
        <v>1</v>
      </c>
      <c r="AN21" s="13">
        <f t="shared" si="5"/>
        <v>1</v>
      </c>
      <c r="AO21" s="13">
        <f t="shared" si="5"/>
        <v>1</v>
      </c>
      <c r="AP21" s="13">
        <f t="shared" si="5"/>
        <v>1</v>
      </c>
      <c r="AQ21" s="13">
        <f t="shared" si="5"/>
        <v>2</v>
      </c>
      <c r="AR21" s="13">
        <f t="shared" si="5"/>
        <v>2</v>
      </c>
      <c r="AS21" s="13">
        <f t="shared" si="5"/>
        <v>2</v>
      </c>
      <c r="AT21" s="13">
        <f t="shared" si="5"/>
        <v>2</v>
      </c>
      <c r="AU21" s="105">
        <f t="shared" si="5"/>
        <v>2</v>
      </c>
      <c r="AV21" s="110"/>
    </row>
    <row r="22" spans="1:48" ht="17" thickBot="1" x14ac:dyDescent="0.25">
      <c r="C22" s="140" t="s">
        <v>104</v>
      </c>
      <c r="D22" s="140"/>
      <c r="E22" s="140"/>
      <c r="F22" s="140"/>
      <c r="G22" s="5">
        <v>2</v>
      </c>
      <c r="H22" s="5">
        <v>2</v>
      </c>
      <c r="I22" s="5">
        <v>2</v>
      </c>
      <c r="J22" s="5">
        <v>2</v>
      </c>
      <c r="K22" s="5">
        <v>2</v>
      </c>
      <c r="L22" s="5">
        <v>2</v>
      </c>
      <c r="M22" s="5">
        <v>2</v>
      </c>
      <c r="N22" s="5">
        <v>2</v>
      </c>
      <c r="O22" s="5">
        <v>2</v>
      </c>
      <c r="P22" s="5">
        <v>2</v>
      </c>
      <c r="Q22" s="5">
        <v>2</v>
      </c>
      <c r="R22" s="5">
        <v>2</v>
      </c>
      <c r="S22" s="5">
        <v>2</v>
      </c>
      <c r="T22" s="5">
        <v>2</v>
      </c>
      <c r="U22" s="5">
        <v>2</v>
      </c>
      <c r="X22" s="110"/>
      <c r="Y22" s="106"/>
      <c r="Z22" s="107"/>
      <c r="AA22" s="107" t="s">
        <v>104</v>
      </c>
      <c r="AB22" s="107"/>
      <c r="AC22" s="107"/>
      <c r="AD22" s="107"/>
      <c r="AE22" s="108">
        <v>2</v>
      </c>
      <c r="AF22" s="108">
        <v>2</v>
      </c>
      <c r="AG22" s="108">
        <v>2</v>
      </c>
      <c r="AH22" s="108">
        <v>2</v>
      </c>
      <c r="AI22" s="108">
        <v>2</v>
      </c>
      <c r="AJ22" s="108">
        <v>2</v>
      </c>
      <c r="AK22" s="108">
        <v>2</v>
      </c>
      <c r="AL22" s="108">
        <v>2</v>
      </c>
      <c r="AM22" s="108">
        <v>2</v>
      </c>
      <c r="AN22" s="108">
        <v>2</v>
      </c>
      <c r="AO22" s="108">
        <v>2</v>
      </c>
      <c r="AP22" s="108">
        <v>2</v>
      </c>
      <c r="AQ22" s="108">
        <v>2</v>
      </c>
      <c r="AR22" s="108">
        <v>2</v>
      </c>
      <c r="AS22" s="108">
        <v>2</v>
      </c>
      <c r="AT22" s="108">
        <v>2</v>
      </c>
      <c r="AU22" s="109">
        <v>2</v>
      </c>
      <c r="AV22" s="110"/>
    </row>
    <row r="23" spans="1:48" x14ac:dyDescent="0.2">
      <c r="X23" s="110"/>
      <c r="Y23" s="110"/>
      <c r="Z23" s="110"/>
      <c r="AA23" s="110"/>
      <c r="AB23" s="110"/>
      <c r="AC23" s="110"/>
      <c r="AD23" s="110"/>
      <c r="AE23" s="110"/>
      <c r="AF23" s="110"/>
      <c r="AG23" s="110"/>
      <c r="AH23" s="110"/>
      <c r="AI23" s="110"/>
      <c r="AJ23" s="110"/>
      <c r="AK23" s="110"/>
      <c r="AL23" s="110"/>
      <c r="AM23" s="110"/>
      <c r="AN23" s="110"/>
      <c r="AO23" s="110"/>
      <c r="AP23" s="110"/>
      <c r="AQ23" s="110"/>
      <c r="AR23" s="110"/>
      <c r="AS23" s="110"/>
      <c r="AT23" s="110"/>
      <c r="AU23" s="110"/>
      <c r="AV23" s="110"/>
    </row>
    <row r="25" spans="1:48" ht="17" thickBot="1" x14ac:dyDescent="0.25">
      <c r="A25" s="52" t="s">
        <v>63</v>
      </c>
      <c r="B25" s="52" t="s">
        <v>67</v>
      </c>
      <c r="C25" s="52" t="s">
        <v>69</v>
      </c>
      <c r="D25" s="52" t="s">
        <v>64</v>
      </c>
      <c r="E25" s="52" t="s">
        <v>70</v>
      </c>
      <c r="F25" s="52" t="s">
        <v>85</v>
      </c>
      <c r="G25" s="53" t="s">
        <v>88</v>
      </c>
      <c r="H25" s="54" t="s">
        <v>89</v>
      </c>
      <c r="I25" s="54" t="s">
        <v>90</v>
      </c>
      <c r="J25" s="53" t="s">
        <v>91</v>
      </c>
      <c r="K25" s="54" t="s">
        <v>92</v>
      </c>
      <c r="L25" s="54" t="s">
        <v>93</v>
      </c>
      <c r="M25" s="53" t="s">
        <v>94</v>
      </c>
      <c r="N25" s="54" t="s">
        <v>95</v>
      </c>
      <c r="O25" s="54" t="s">
        <v>96</v>
      </c>
      <c r="P25" s="53" t="s">
        <v>97</v>
      </c>
      <c r="Q25" s="54" t="s">
        <v>98</v>
      </c>
      <c r="R25" s="54" t="s">
        <v>99</v>
      </c>
      <c r="S25" s="53" t="s">
        <v>100</v>
      </c>
      <c r="T25" s="54" t="s">
        <v>101</v>
      </c>
      <c r="U25" s="54" t="s">
        <v>102</v>
      </c>
    </row>
    <row r="26" spans="1:48" x14ac:dyDescent="0.2">
      <c r="A26" s="47" t="s">
        <v>4</v>
      </c>
      <c r="B26" s="55">
        <v>1</v>
      </c>
      <c r="C26" s="48">
        <v>1</v>
      </c>
      <c r="D26" s="48">
        <v>0</v>
      </c>
      <c r="E26" s="48">
        <f>D26+C26</f>
        <v>1</v>
      </c>
      <c r="F26" s="49">
        <v>0</v>
      </c>
      <c r="G26" s="56">
        <v>1</v>
      </c>
      <c r="H26" s="59"/>
      <c r="I26" s="59"/>
      <c r="J26" s="59"/>
      <c r="K26" s="59"/>
      <c r="L26" s="59"/>
      <c r="M26" s="55"/>
      <c r="N26" s="55"/>
      <c r="O26" s="55"/>
      <c r="P26" s="55"/>
      <c r="Q26" s="55"/>
      <c r="R26" s="55"/>
      <c r="S26" s="55"/>
      <c r="T26" s="55"/>
      <c r="U26" s="55"/>
    </row>
    <row r="27" spans="1:48" x14ac:dyDescent="0.2">
      <c r="A27" s="43" t="s">
        <v>6</v>
      </c>
      <c r="B27" s="10">
        <v>2</v>
      </c>
      <c r="C27" s="20">
        <v>3</v>
      </c>
      <c r="D27" s="63">
        <v>1</v>
      </c>
      <c r="E27" s="63">
        <f t="shared" ref="E27:E31" si="6">D27+C27</f>
        <v>4</v>
      </c>
      <c r="F27" s="42">
        <v>0</v>
      </c>
      <c r="G27" s="79" t="s">
        <v>112</v>
      </c>
      <c r="H27" s="57">
        <v>2</v>
      </c>
      <c r="I27" s="57">
        <v>2</v>
      </c>
      <c r="J27" s="62">
        <v>2</v>
      </c>
      <c r="K27" s="60"/>
      <c r="L27" s="60"/>
      <c r="M27" s="60"/>
      <c r="N27" s="60"/>
      <c r="O27" s="60"/>
      <c r="P27" s="60"/>
      <c r="Q27" s="60"/>
      <c r="R27" s="60"/>
      <c r="S27" s="10"/>
      <c r="T27" s="10"/>
      <c r="U27" s="10"/>
    </row>
    <row r="28" spans="1:48" x14ac:dyDescent="0.2">
      <c r="A28" s="43" t="s">
        <v>7</v>
      </c>
      <c r="B28" s="10">
        <v>2</v>
      </c>
      <c r="C28" s="20">
        <v>3</v>
      </c>
      <c r="D28" s="20">
        <v>1</v>
      </c>
      <c r="E28" s="20">
        <f t="shared" si="6"/>
        <v>4</v>
      </c>
      <c r="F28" s="42">
        <v>0</v>
      </c>
      <c r="G28" s="58"/>
      <c r="H28" s="57">
        <v>2</v>
      </c>
      <c r="I28" s="57">
        <v>2</v>
      </c>
      <c r="J28" s="57">
        <v>2</v>
      </c>
      <c r="K28" s="60"/>
      <c r="L28" s="60"/>
      <c r="M28" s="60"/>
      <c r="N28" s="60"/>
      <c r="O28" s="60"/>
      <c r="P28" s="60"/>
      <c r="Q28" s="60"/>
      <c r="R28" s="60"/>
      <c r="S28" s="10"/>
      <c r="T28" s="10"/>
      <c r="U28" s="10"/>
    </row>
    <row r="29" spans="1:48" x14ac:dyDescent="0.2">
      <c r="A29" s="43" t="s">
        <v>8</v>
      </c>
      <c r="B29" s="10">
        <v>1</v>
      </c>
      <c r="C29" s="20">
        <v>5</v>
      </c>
      <c r="D29" s="20">
        <f>E27</f>
        <v>4</v>
      </c>
      <c r="E29" s="20">
        <f t="shared" si="6"/>
        <v>9</v>
      </c>
      <c r="F29" s="42">
        <v>0</v>
      </c>
      <c r="G29" s="60"/>
      <c r="H29" s="60"/>
      <c r="I29" s="60"/>
      <c r="J29" s="57">
        <v>1</v>
      </c>
      <c r="K29" s="57">
        <v>1</v>
      </c>
      <c r="L29" s="57">
        <v>1</v>
      </c>
      <c r="M29" s="57">
        <v>1</v>
      </c>
      <c r="N29" s="57">
        <v>1</v>
      </c>
      <c r="O29" s="60"/>
      <c r="P29" s="60"/>
      <c r="Q29" s="60"/>
      <c r="R29" s="60"/>
      <c r="S29" s="10"/>
      <c r="T29" s="10"/>
      <c r="U29" s="10"/>
    </row>
    <row r="30" spans="1:48" x14ac:dyDescent="0.2">
      <c r="A30" s="43" t="s">
        <v>10</v>
      </c>
      <c r="B30" s="10">
        <v>2</v>
      </c>
      <c r="C30" s="20">
        <v>3</v>
      </c>
      <c r="D30" s="20">
        <v>3</v>
      </c>
      <c r="E30" s="20">
        <f t="shared" si="6"/>
        <v>6</v>
      </c>
      <c r="F30" s="42">
        <v>0</v>
      </c>
      <c r="G30" s="60"/>
      <c r="H30" s="60"/>
      <c r="I30" s="60"/>
      <c r="J30" s="57">
        <v>2</v>
      </c>
      <c r="K30" s="57">
        <v>2</v>
      </c>
      <c r="L30" s="57">
        <v>2</v>
      </c>
      <c r="M30" s="60"/>
      <c r="N30" s="60"/>
      <c r="O30" s="60"/>
      <c r="P30" s="60"/>
      <c r="Q30" s="60"/>
      <c r="R30" s="60"/>
      <c r="S30" s="10"/>
      <c r="T30" s="10"/>
      <c r="U30" s="10"/>
    </row>
    <row r="31" spans="1:48" ht="17" thickBot="1" x14ac:dyDescent="0.25">
      <c r="A31" s="44" t="s">
        <v>11</v>
      </c>
      <c r="B31" s="10">
        <v>2</v>
      </c>
      <c r="C31" s="45">
        <v>2</v>
      </c>
      <c r="D31" s="45">
        <f>E29</f>
        <v>9</v>
      </c>
      <c r="E31" s="45">
        <f t="shared" si="6"/>
        <v>11</v>
      </c>
      <c r="F31" s="50">
        <v>0</v>
      </c>
      <c r="G31" s="58"/>
      <c r="H31" s="60"/>
      <c r="I31" s="60"/>
      <c r="J31" s="60"/>
      <c r="K31" s="60"/>
      <c r="L31" s="60"/>
      <c r="M31" s="60"/>
      <c r="N31" s="60"/>
      <c r="O31" s="57">
        <v>2</v>
      </c>
      <c r="P31" s="57">
        <v>2</v>
      </c>
      <c r="Q31" s="60"/>
      <c r="R31" s="60"/>
      <c r="S31" s="10"/>
      <c r="T31" s="10"/>
      <c r="U31" s="10"/>
    </row>
    <row r="32" spans="1:48" x14ac:dyDescent="0.2">
      <c r="C32" s="141" t="s">
        <v>103</v>
      </c>
      <c r="D32" s="141"/>
      <c r="E32" s="141"/>
      <c r="F32" s="141"/>
      <c r="G32" s="5">
        <f>SUM(G26:G31)</f>
        <v>1</v>
      </c>
      <c r="H32" s="5">
        <f t="shared" ref="H32:U32" si="7">SUM(H26:H31)</f>
        <v>4</v>
      </c>
      <c r="I32" s="5">
        <f t="shared" si="7"/>
        <v>4</v>
      </c>
      <c r="J32" s="5">
        <f t="shared" si="7"/>
        <v>7</v>
      </c>
      <c r="K32" s="5">
        <f t="shared" si="7"/>
        <v>3</v>
      </c>
      <c r="L32" s="5">
        <f t="shared" si="7"/>
        <v>3</v>
      </c>
      <c r="M32" s="5">
        <f t="shared" si="7"/>
        <v>1</v>
      </c>
      <c r="N32" s="5">
        <f t="shared" si="7"/>
        <v>1</v>
      </c>
      <c r="O32" s="5">
        <f t="shared" si="7"/>
        <v>2</v>
      </c>
      <c r="P32" s="5">
        <f t="shared" si="7"/>
        <v>2</v>
      </c>
      <c r="Q32" s="5">
        <f t="shared" si="7"/>
        <v>0</v>
      </c>
      <c r="R32" s="5">
        <f t="shared" si="7"/>
        <v>0</v>
      </c>
      <c r="S32" s="5">
        <f t="shared" si="7"/>
        <v>0</v>
      </c>
      <c r="T32" s="5">
        <f t="shared" si="7"/>
        <v>0</v>
      </c>
      <c r="U32" s="5">
        <f t="shared" si="7"/>
        <v>0</v>
      </c>
    </row>
    <row r="33" spans="1:21" x14ac:dyDescent="0.2">
      <c r="C33" s="140" t="s">
        <v>104</v>
      </c>
      <c r="D33" s="140"/>
      <c r="E33" s="140"/>
      <c r="F33" s="140"/>
      <c r="G33" s="5">
        <v>2</v>
      </c>
      <c r="H33" s="5">
        <v>2</v>
      </c>
      <c r="I33" s="5">
        <v>2</v>
      </c>
      <c r="J33" s="5">
        <v>2</v>
      </c>
      <c r="K33" s="5">
        <v>2</v>
      </c>
      <c r="L33" s="5">
        <v>2</v>
      </c>
      <c r="M33" s="5">
        <v>2</v>
      </c>
      <c r="N33" s="5">
        <v>2</v>
      </c>
      <c r="O33" s="5">
        <v>2</v>
      </c>
      <c r="P33" s="5">
        <v>2</v>
      </c>
      <c r="Q33" s="5">
        <v>2</v>
      </c>
      <c r="R33" s="5">
        <v>2</v>
      </c>
      <c r="S33" s="5">
        <v>2</v>
      </c>
      <c r="T33" s="5">
        <v>2</v>
      </c>
      <c r="U33" s="5">
        <v>2</v>
      </c>
    </row>
    <row r="36" spans="1:21" ht="17" thickBot="1" x14ac:dyDescent="0.25">
      <c r="A36" s="52" t="s">
        <v>63</v>
      </c>
      <c r="B36" s="52" t="s">
        <v>67</v>
      </c>
      <c r="C36" s="52" t="s">
        <v>69</v>
      </c>
      <c r="D36" s="52" t="s">
        <v>64</v>
      </c>
      <c r="E36" s="52" t="s">
        <v>70</v>
      </c>
      <c r="F36" s="52" t="s">
        <v>85</v>
      </c>
      <c r="G36" s="53" t="s">
        <v>88</v>
      </c>
      <c r="H36" s="54" t="s">
        <v>89</v>
      </c>
      <c r="I36" s="54" t="s">
        <v>90</v>
      </c>
      <c r="J36" s="53" t="s">
        <v>91</v>
      </c>
      <c r="K36" s="54" t="s">
        <v>92</v>
      </c>
      <c r="L36" s="54" t="s">
        <v>93</v>
      </c>
      <c r="M36" s="53" t="s">
        <v>94</v>
      </c>
      <c r="N36" s="54" t="s">
        <v>95</v>
      </c>
      <c r="O36" s="54" t="s">
        <v>96</v>
      </c>
      <c r="P36" s="53" t="s">
        <v>97</v>
      </c>
      <c r="Q36" s="54" t="s">
        <v>98</v>
      </c>
      <c r="R36" s="54" t="s">
        <v>99</v>
      </c>
      <c r="S36" s="53" t="s">
        <v>100</v>
      </c>
      <c r="T36" s="54" t="s">
        <v>101</v>
      </c>
      <c r="U36" s="54" t="s">
        <v>102</v>
      </c>
    </row>
    <row r="37" spans="1:21" x14ac:dyDescent="0.2">
      <c r="A37" s="47" t="s">
        <v>4</v>
      </c>
      <c r="B37" s="55">
        <v>1</v>
      </c>
      <c r="C37" s="48">
        <v>1</v>
      </c>
      <c r="D37" s="48">
        <v>0</v>
      </c>
      <c r="E37" s="48">
        <f>D37+C37</f>
        <v>1</v>
      </c>
      <c r="F37" s="49">
        <v>0</v>
      </c>
      <c r="G37" s="56">
        <v>1</v>
      </c>
      <c r="H37" s="59"/>
      <c r="I37" s="59"/>
      <c r="J37" s="59"/>
      <c r="K37" s="59"/>
      <c r="L37" s="59"/>
      <c r="M37" s="55"/>
      <c r="N37" s="55"/>
      <c r="O37" s="55"/>
      <c r="P37" s="55"/>
      <c r="Q37" s="55"/>
      <c r="R37" s="55"/>
      <c r="S37" s="55"/>
      <c r="T37" s="55"/>
      <c r="U37" s="55"/>
    </row>
    <row r="38" spans="1:21" x14ac:dyDescent="0.2">
      <c r="A38" s="43" t="s">
        <v>6</v>
      </c>
      <c r="B38" s="10">
        <v>2</v>
      </c>
      <c r="C38" s="20">
        <v>3</v>
      </c>
      <c r="D38" s="63">
        <v>1</v>
      </c>
      <c r="E38" s="63">
        <f t="shared" ref="E38:E42" si="8">D38+C38</f>
        <v>4</v>
      </c>
      <c r="F38" s="42">
        <v>0</v>
      </c>
      <c r="G38" s="79" t="s">
        <v>112</v>
      </c>
      <c r="H38" s="57">
        <v>2</v>
      </c>
      <c r="I38" s="57">
        <v>2</v>
      </c>
      <c r="J38" s="62">
        <v>2</v>
      </c>
      <c r="K38" s="60"/>
      <c r="L38" s="60"/>
      <c r="M38" s="60"/>
      <c r="N38" s="60"/>
      <c r="O38" s="60"/>
      <c r="P38" s="60"/>
      <c r="Q38" s="60"/>
      <c r="R38" s="60"/>
      <c r="S38" s="10"/>
      <c r="T38" s="10"/>
      <c r="U38" s="10"/>
    </row>
    <row r="39" spans="1:21" x14ac:dyDescent="0.2">
      <c r="A39" s="43" t="s">
        <v>7</v>
      </c>
      <c r="B39" s="10">
        <v>2</v>
      </c>
      <c r="C39" s="20">
        <v>3</v>
      </c>
      <c r="D39" s="63">
        <v>2</v>
      </c>
      <c r="E39" s="63">
        <f t="shared" si="8"/>
        <v>5</v>
      </c>
      <c r="F39" s="42">
        <v>0</v>
      </c>
      <c r="G39" s="58"/>
      <c r="H39" s="79" t="s">
        <v>112</v>
      </c>
      <c r="I39" s="57">
        <v>2</v>
      </c>
      <c r="J39" s="57">
        <v>2</v>
      </c>
      <c r="K39" s="62">
        <v>2</v>
      </c>
      <c r="L39" s="60"/>
      <c r="M39" s="60"/>
      <c r="N39" s="60"/>
      <c r="O39" s="60"/>
      <c r="P39" s="60"/>
      <c r="Q39" s="60"/>
      <c r="R39" s="60"/>
      <c r="S39" s="10"/>
      <c r="T39" s="10"/>
      <c r="U39" s="10"/>
    </row>
    <row r="40" spans="1:21" x14ac:dyDescent="0.2">
      <c r="A40" s="43" t="s">
        <v>8</v>
      </c>
      <c r="B40" s="10">
        <v>1</v>
      </c>
      <c r="C40" s="20">
        <v>5</v>
      </c>
      <c r="D40" s="20">
        <f>E38</f>
        <v>4</v>
      </c>
      <c r="E40" s="20">
        <f t="shared" si="8"/>
        <v>9</v>
      </c>
      <c r="F40" s="42">
        <v>0</v>
      </c>
      <c r="G40" s="60"/>
      <c r="H40" s="60"/>
      <c r="I40" s="60"/>
      <c r="J40" s="57">
        <v>1</v>
      </c>
      <c r="K40" s="57">
        <v>1</v>
      </c>
      <c r="L40" s="57">
        <v>1</v>
      </c>
      <c r="M40" s="57">
        <v>1</v>
      </c>
      <c r="N40" s="57">
        <v>1</v>
      </c>
      <c r="O40" s="60"/>
      <c r="P40" s="60"/>
      <c r="Q40" s="60"/>
      <c r="R40" s="60"/>
      <c r="S40" s="10"/>
      <c r="T40" s="10"/>
      <c r="U40" s="10"/>
    </row>
    <row r="41" spans="1:21" x14ac:dyDescent="0.2">
      <c r="A41" s="43" t="s">
        <v>10</v>
      </c>
      <c r="B41" s="10">
        <v>2</v>
      </c>
      <c r="C41" s="20">
        <v>3</v>
      </c>
      <c r="D41" s="20">
        <v>3</v>
      </c>
      <c r="E41" s="20">
        <f t="shared" si="8"/>
        <v>6</v>
      </c>
      <c r="F41" s="42">
        <v>0</v>
      </c>
      <c r="G41" s="60"/>
      <c r="H41" s="60"/>
      <c r="I41" s="60"/>
      <c r="J41" s="57">
        <v>2</v>
      </c>
      <c r="K41" s="57">
        <v>2</v>
      </c>
      <c r="L41" s="57">
        <v>2</v>
      </c>
      <c r="M41" s="60"/>
      <c r="N41" s="60"/>
      <c r="O41" s="60"/>
      <c r="P41" s="60"/>
      <c r="Q41" s="60"/>
      <c r="R41" s="60"/>
      <c r="S41" s="10"/>
      <c r="T41" s="10"/>
      <c r="U41" s="10"/>
    </row>
    <row r="42" spans="1:21" ht="17" thickBot="1" x14ac:dyDescent="0.25">
      <c r="A42" s="44" t="s">
        <v>11</v>
      </c>
      <c r="B42" s="10">
        <v>2</v>
      </c>
      <c r="C42" s="45">
        <v>2</v>
      </c>
      <c r="D42" s="45">
        <f>E40</f>
        <v>9</v>
      </c>
      <c r="E42" s="45">
        <f t="shared" si="8"/>
        <v>11</v>
      </c>
      <c r="F42" s="50">
        <v>0</v>
      </c>
      <c r="G42" s="58"/>
      <c r="H42" s="60"/>
      <c r="I42" s="60"/>
      <c r="J42" s="60"/>
      <c r="K42" s="60"/>
      <c r="L42" s="60"/>
      <c r="M42" s="60"/>
      <c r="N42" s="60"/>
      <c r="O42" s="57">
        <v>2</v>
      </c>
      <c r="P42" s="57">
        <v>2</v>
      </c>
      <c r="Q42" s="60"/>
      <c r="R42" s="60"/>
      <c r="S42" s="10"/>
      <c r="T42" s="10"/>
      <c r="U42" s="10"/>
    </row>
    <row r="43" spans="1:21" x14ac:dyDescent="0.2">
      <c r="C43" s="64" t="s">
        <v>103</v>
      </c>
      <c r="D43" s="64"/>
      <c r="E43" s="64"/>
      <c r="F43" s="64"/>
      <c r="G43" s="5">
        <f>SUM(G37:G42)</f>
        <v>1</v>
      </c>
      <c r="H43" s="5">
        <f t="shared" ref="H43:U43" si="9">SUM(H37:H42)</f>
        <v>2</v>
      </c>
      <c r="I43" s="5">
        <f t="shared" si="9"/>
        <v>4</v>
      </c>
      <c r="J43" s="5">
        <f t="shared" si="9"/>
        <v>7</v>
      </c>
      <c r="K43" s="5">
        <f t="shared" si="9"/>
        <v>5</v>
      </c>
      <c r="L43" s="5">
        <f t="shared" si="9"/>
        <v>3</v>
      </c>
      <c r="M43" s="5">
        <f t="shared" si="9"/>
        <v>1</v>
      </c>
      <c r="N43" s="5">
        <f t="shared" si="9"/>
        <v>1</v>
      </c>
      <c r="O43" s="5">
        <f t="shared" si="9"/>
        <v>2</v>
      </c>
      <c r="P43" s="5">
        <f t="shared" si="9"/>
        <v>2</v>
      </c>
      <c r="Q43" s="5">
        <f t="shared" si="9"/>
        <v>0</v>
      </c>
      <c r="R43" s="5">
        <f t="shared" si="9"/>
        <v>0</v>
      </c>
      <c r="S43" s="5">
        <f t="shared" si="9"/>
        <v>0</v>
      </c>
      <c r="T43" s="5">
        <f t="shared" si="9"/>
        <v>0</v>
      </c>
      <c r="U43" s="5">
        <f t="shared" si="9"/>
        <v>0</v>
      </c>
    </row>
    <row r="44" spans="1:21" x14ac:dyDescent="0.2">
      <c r="C44" t="s">
        <v>104</v>
      </c>
      <c r="G44" s="5">
        <v>2</v>
      </c>
      <c r="H44" s="5">
        <v>2</v>
      </c>
      <c r="I44" s="5">
        <v>2</v>
      </c>
      <c r="J44" s="5">
        <v>2</v>
      </c>
      <c r="K44" s="5">
        <v>2</v>
      </c>
      <c r="L44" s="5">
        <v>2</v>
      </c>
      <c r="M44" s="5">
        <v>2</v>
      </c>
      <c r="N44" s="5">
        <v>2</v>
      </c>
      <c r="O44" s="5">
        <v>2</v>
      </c>
      <c r="P44" s="5">
        <v>2</v>
      </c>
      <c r="Q44" s="5">
        <v>2</v>
      </c>
      <c r="R44" s="5">
        <v>2</v>
      </c>
      <c r="S44" s="5">
        <v>2</v>
      </c>
      <c r="T44" s="5">
        <v>2</v>
      </c>
      <c r="U44" s="5">
        <v>2</v>
      </c>
    </row>
    <row r="47" spans="1:21" ht="17" thickBot="1" x14ac:dyDescent="0.25">
      <c r="A47" s="52" t="s">
        <v>63</v>
      </c>
      <c r="B47" s="52" t="s">
        <v>67</v>
      </c>
      <c r="C47" s="52" t="s">
        <v>69</v>
      </c>
      <c r="D47" s="52" t="s">
        <v>64</v>
      </c>
      <c r="E47" s="52" t="s">
        <v>70</v>
      </c>
      <c r="F47" s="52" t="s">
        <v>85</v>
      </c>
      <c r="G47" s="53" t="s">
        <v>88</v>
      </c>
      <c r="H47" s="54" t="s">
        <v>89</v>
      </c>
      <c r="I47" s="54" t="s">
        <v>90</v>
      </c>
      <c r="J47" s="53" t="s">
        <v>91</v>
      </c>
      <c r="K47" s="54" t="s">
        <v>92</v>
      </c>
      <c r="L47" s="54" t="s">
        <v>93</v>
      </c>
      <c r="M47" s="53" t="s">
        <v>94</v>
      </c>
      <c r="N47" s="54" t="s">
        <v>95</v>
      </c>
      <c r="O47" s="54" t="s">
        <v>96</v>
      </c>
      <c r="P47" s="53" t="s">
        <v>97</v>
      </c>
      <c r="Q47" s="54" t="s">
        <v>98</v>
      </c>
      <c r="R47" s="54" t="s">
        <v>99</v>
      </c>
      <c r="S47" s="53" t="s">
        <v>100</v>
      </c>
      <c r="T47" s="54" t="s">
        <v>101</v>
      </c>
      <c r="U47" s="54" t="s">
        <v>102</v>
      </c>
    </row>
    <row r="48" spans="1:21" x14ac:dyDescent="0.2">
      <c r="A48" s="47" t="s">
        <v>4</v>
      </c>
      <c r="B48" s="55">
        <v>1</v>
      </c>
      <c r="C48" s="48">
        <v>1</v>
      </c>
      <c r="D48" s="48">
        <v>0</v>
      </c>
      <c r="E48" s="48">
        <f>D48+C48</f>
        <v>1</v>
      </c>
      <c r="F48" s="49">
        <v>0</v>
      </c>
      <c r="G48" s="56">
        <v>1</v>
      </c>
      <c r="H48" s="59"/>
      <c r="I48" s="59"/>
      <c r="J48" s="59"/>
      <c r="K48" s="59"/>
      <c r="L48" s="59"/>
      <c r="M48" s="55"/>
      <c r="N48" s="55"/>
      <c r="O48" s="55"/>
      <c r="P48" s="55"/>
      <c r="Q48" s="55"/>
      <c r="R48" s="55"/>
      <c r="S48" s="55"/>
      <c r="T48" s="55"/>
      <c r="U48" s="55"/>
    </row>
    <row r="49" spans="1:21" x14ac:dyDescent="0.2">
      <c r="A49" s="43" t="s">
        <v>6</v>
      </c>
      <c r="B49" s="10">
        <v>2</v>
      </c>
      <c r="C49" s="20">
        <v>3</v>
      </c>
      <c r="D49" s="63">
        <v>1</v>
      </c>
      <c r="E49" s="63">
        <f t="shared" ref="E49:E53" si="10">D49+C49</f>
        <v>4</v>
      </c>
      <c r="F49" s="42">
        <v>0</v>
      </c>
      <c r="G49" s="79" t="s">
        <v>112</v>
      </c>
      <c r="H49" s="57">
        <v>2</v>
      </c>
      <c r="I49" s="57">
        <v>2</v>
      </c>
      <c r="J49" s="62">
        <v>2</v>
      </c>
      <c r="K49" s="60"/>
      <c r="L49" s="60"/>
      <c r="M49" s="60"/>
      <c r="N49" s="60"/>
      <c r="O49" s="60"/>
      <c r="P49" s="60"/>
      <c r="Q49" s="60"/>
      <c r="R49" s="60"/>
      <c r="S49" s="10"/>
      <c r="T49" s="10"/>
      <c r="U49" s="10"/>
    </row>
    <row r="50" spans="1:21" x14ac:dyDescent="0.2">
      <c r="A50" s="43" t="s">
        <v>7</v>
      </c>
      <c r="B50" s="10">
        <v>2</v>
      </c>
      <c r="C50" s="20">
        <v>3</v>
      </c>
      <c r="D50" s="63">
        <v>3</v>
      </c>
      <c r="E50" s="63">
        <f t="shared" si="10"/>
        <v>6</v>
      </c>
      <c r="F50" s="42">
        <v>0</v>
      </c>
      <c r="G50" s="58"/>
      <c r="H50" s="79" t="s">
        <v>112</v>
      </c>
      <c r="I50" s="79" t="s">
        <v>112</v>
      </c>
      <c r="J50" s="57">
        <v>2</v>
      </c>
      <c r="K50" s="62">
        <v>2</v>
      </c>
      <c r="L50" s="62">
        <v>2</v>
      </c>
      <c r="M50" s="60"/>
      <c r="N50" s="60"/>
      <c r="O50" s="60"/>
      <c r="P50" s="60"/>
      <c r="Q50" s="60"/>
      <c r="R50" s="60"/>
      <c r="S50" s="10"/>
      <c r="T50" s="10"/>
      <c r="U50" s="10"/>
    </row>
    <row r="51" spans="1:21" x14ac:dyDescent="0.2">
      <c r="A51" s="43" t="s">
        <v>8</v>
      </c>
      <c r="B51" s="10">
        <v>1</v>
      </c>
      <c r="C51" s="20">
        <v>5</v>
      </c>
      <c r="D51" s="20">
        <v>4</v>
      </c>
      <c r="E51" s="20">
        <f t="shared" si="10"/>
        <v>9</v>
      </c>
      <c r="F51" s="42">
        <v>0</v>
      </c>
      <c r="G51" s="60"/>
      <c r="H51" s="60"/>
      <c r="I51" s="60"/>
      <c r="J51" s="57">
        <v>1</v>
      </c>
      <c r="K51" s="57">
        <v>1</v>
      </c>
      <c r="L51" s="57">
        <v>1</v>
      </c>
      <c r="M51" s="57">
        <v>1</v>
      </c>
      <c r="N51" s="57">
        <v>1</v>
      </c>
      <c r="O51" s="60"/>
      <c r="P51" s="60"/>
      <c r="Q51" s="60"/>
      <c r="R51" s="60"/>
      <c r="S51" s="10"/>
      <c r="T51" s="10"/>
      <c r="U51" s="10"/>
    </row>
    <row r="52" spans="1:21" x14ac:dyDescent="0.2">
      <c r="A52" s="43" t="s">
        <v>10</v>
      </c>
      <c r="B52" s="10">
        <v>2</v>
      </c>
      <c r="C52" s="20">
        <v>3</v>
      </c>
      <c r="D52" s="20">
        <v>3</v>
      </c>
      <c r="E52" s="20">
        <f t="shared" si="10"/>
        <v>6</v>
      </c>
      <c r="F52" s="42">
        <v>0</v>
      </c>
      <c r="G52" s="60"/>
      <c r="H52" s="60"/>
      <c r="I52" s="60"/>
      <c r="J52" s="57">
        <v>2</v>
      </c>
      <c r="K52" s="57">
        <v>2</v>
      </c>
      <c r="L52" s="57">
        <v>2</v>
      </c>
      <c r="M52" s="60"/>
      <c r="N52" s="60"/>
      <c r="O52" s="60"/>
      <c r="P52" s="60"/>
      <c r="Q52" s="60"/>
      <c r="R52" s="60"/>
      <c r="S52" s="10"/>
      <c r="T52" s="10"/>
      <c r="U52" s="10"/>
    </row>
    <row r="53" spans="1:21" ht="17" thickBot="1" x14ac:dyDescent="0.25">
      <c r="A53" s="44" t="s">
        <v>11</v>
      </c>
      <c r="B53" s="10">
        <v>2</v>
      </c>
      <c r="C53" s="45">
        <v>2</v>
      </c>
      <c r="D53" s="45">
        <v>9</v>
      </c>
      <c r="E53" s="45">
        <f t="shared" si="10"/>
        <v>11</v>
      </c>
      <c r="F53" s="50">
        <v>0</v>
      </c>
      <c r="G53" s="58"/>
      <c r="H53" s="60"/>
      <c r="I53" s="60"/>
      <c r="J53" s="60"/>
      <c r="K53" s="60"/>
      <c r="L53" s="60"/>
      <c r="M53" s="60"/>
      <c r="N53" s="60"/>
      <c r="O53" s="57">
        <v>2</v>
      </c>
      <c r="P53" s="57">
        <v>2</v>
      </c>
      <c r="Q53" s="60"/>
      <c r="R53" s="60"/>
      <c r="S53" s="10"/>
      <c r="T53" s="10"/>
      <c r="U53" s="10"/>
    </row>
    <row r="54" spans="1:21" x14ac:dyDescent="0.2">
      <c r="C54" s="64" t="s">
        <v>103</v>
      </c>
      <c r="D54" s="64"/>
      <c r="E54" s="64"/>
      <c r="F54" s="64"/>
      <c r="G54" s="5">
        <f>SUM(G48:G53)</f>
        <v>1</v>
      </c>
      <c r="H54" s="5">
        <f t="shared" ref="H54:U54" si="11">SUM(H48:H53)</f>
        <v>2</v>
      </c>
      <c r="I54" s="5">
        <f t="shared" si="11"/>
        <v>2</v>
      </c>
      <c r="J54" s="5">
        <f t="shared" si="11"/>
        <v>7</v>
      </c>
      <c r="K54" s="5">
        <f t="shared" si="11"/>
        <v>5</v>
      </c>
      <c r="L54" s="5">
        <f t="shared" si="11"/>
        <v>5</v>
      </c>
      <c r="M54" s="5">
        <f t="shared" si="11"/>
        <v>1</v>
      </c>
      <c r="N54" s="5">
        <f t="shared" si="11"/>
        <v>1</v>
      </c>
      <c r="O54" s="5">
        <f t="shared" si="11"/>
        <v>2</v>
      </c>
      <c r="P54" s="5">
        <f t="shared" si="11"/>
        <v>2</v>
      </c>
      <c r="Q54" s="5">
        <f t="shared" si="11"/>
        <v>0</v>
      </c>
      <c r="R54" s="5">
        <f t="shared" si="11"/>
        <v>0</v>
      </c>
      <c r="S54" s="5">
        <f t="shared" si="11"/>
        <v>0</v>
      </c>
      <c r="T54" s="5">
        <f t="shared" si="11"/>
        <v>0</v>
      </c>
      <c r="U54" s="5">
        <f t="shared" si="11"/>
        <v>0</v>
      </c>
    </row>
    <row r="55" spans="1:21" x14ac:dyDescent="0.2">
      <c r="C55" t="s">
        <v>104</v>
      </c>
      <c r="G55" s="5">
        <v>2</v>
      </c>
      <c r="H55" s="5">
        <v>2</v>
      </c>
      <c r="I55" s="5">
        <v>2</v>
      </c>
      <c r="J55" s="5">
        <v>2</v>
      </c>
      <c r="K55" s="5">
        <v>2</v>
      </c>
      <c r="L55" s="5">
        <v>2</v>
      </c>
      <c r="M55" s="5">
        <v>2</v>
      </c>
      <c r="N55" s="5">
        <v>2</v>
      </c>
      <c r="O55" s="5">
        <v>2</v>
      </c>
      <c r="P55" s="5">
        <v>2</v>
      </c>
      <c r="Q55" s="5">
        <v>2</v>
      </c>
      <c r="R55" s="5">
        <v>2</v>
      </c>
      <c r="S55" s="5">
        <v>2</v>
      </c>
      <c r="T55" s="5">
        <v>2</v>
      </c>
      <c r="U55" s="5">
        <v>2</v>
      </c>
    </row>
    <row r="58" spans="1:21" ht="17" thickBot="1" x14ac:dyDescent="0.25">
      <c r="A58" s="52" t="s">
        <v>63</v>
      </c>
      <c r="B58" s="52" t="s">
        <v>67</v>
      </c>
      <c r="C58" s="52" t="s">
        <v>69</v>
      </c>
      <c r="D58" s="52" t="s">
        <v>64</v>
      </c>
      <c r="E58" s="52" t="s">
        <v>70</v>
      </c>
      <c r="F58" s="52" t="s">
        <v>85</v>
      </c>
      <c r="G58" s="53" t="s">
        <v>88</v>
      </c>
      <c r="H58" s="54" t="s">
        <v>89</v>
      </c>
      <c r="I58" s="54" t="s">
        <v>90</v>
      </c>
      <c r="J58" s="53" t="s">
        <v>91</v>
      </c>
      <c r="K58" s="54" t="s">
        <v>92</v>
      </c>
      <c r="L58" s="54" t="s">
        <v>93</v>
      </c>
      <c r="M58" s="53" t="s">
        <v>94</v>
      </c>
      <c r="N58" s="54" t="s">
        <v>95</v>
      </c>
      <c r="O58" s="54" t="s">
        <v>96</v>
      </c>
      <c r="P58" s="53" t="s">
        <v>97</v>
      </c>
      <c r="Q58" s="54" t="s">
        <v>98</v>
      </c>
      <c r="R58" s="54" t="s">
        <v>99</v>
      </c>
      <c r="S58" s="53" t="s">
        <v>100</v>
      </c>
      <c r="T58" s="54" t="s">
        <v>101</v>
      </c>
      <c r="U58" s="54" t="s">
        <v>102</v>
      </c>
    </row>
    <row r="59" spans="1:21" x14ac:dyDescent="0.2">
      <c r="A59" s="47" t="s">
        <v>4</v>
      </c>
      <c r="B59" s="55">
        <v>1</v>
      </c>
      <c r="C59" s="48">
        <v>1</v>
      </c>
      <c r="D59" s="48">
        <v>0</v>
      </c>
      <c r="E59" s="48">
        <f>D59+C59</f>
        <v>1</v>
      </c>
      <c r="F59" s="49">
        <v>0</v>
      </c>
      <c r="G59" s="56">
        <v>1</v>
      </c>
      <c r="H59" s="59"/>
      <c r="I59" s="59"/>
      <c r="J59" s="59"/>
      <c r="K59" s="59"/>
      <c r="L59" s="59"/>
      <c r="M59" s="55"/>
      <c r="N59" s="55"/>
      <c r="O59" s="55"/>
      <c r="P59" s="55"/>
      <c r="Q59" s="55"/>
      <c r="R59" s="55"/>
      <c r="S59" s="55"/>
      <c r="T59" s="55"/>
      <c r="U59" s="55"/>
    </row>
    <row r="60" spans="1:21" x14ac:dyDescent="0.2">
      <c r="A60" s="43" t="s">
        <v>6</v>
      </c>
      <c r="B60" s="10">
        <v>2</v>
      </c>
      <c r="C60" s="20">
        <v>3</v>
      </c>
      <c r="D60" s="63">
        <v>1</v>
      </c>
      <c r="E60" s="63">
        <f t="shared" ref="E60:E64" si="12">D60+C60</f>
        <v>4</v>
      </c>
      <c r="F60" s="42">
        <v>0</v>
      </c>
      <c r="G60" s="79" t="s">
        <v>112</v>
      </c>
      <c r="H60" s="57">
        <v>2</v>
      </c>
      <c r="I60" s="57">
        <v>2</v>
      </c>
      <c r="J60" s="62">
        <v>2</v>
      </c>
      <c r="K60" s="60"/>
      <c r="L60" s="60"/>
      <c r="M60" s="60"/>
      <c r="N60" s="60"/>
      <c r="O60" s="60"/>
      <c r="P60" s="60"/>
      <c r="Q60" s="60"/>
      <c r="R60" s="60"/>
      <c r="S60" s="10"/>
      <c r="T60" s="10"/>
      <c r="U60" s="10"/>
    </row>
    <row r="61" spans="1:21" x14ac:dyDescent="0.2">
      <c r="A61" s="43" t="s">
        <v>7</v>
      </c>
      <c r="B61" s="10">
        <v>2</v>
      </c>
      <c r="C61" s="20">
        <v>3</v>
      </c>
      <c r="D61" s="63">
        <v>4</v>
      </c>
      <c r="E61" s="63">
        <f t="shared" si="12"/>
        <v>7</v>
      </c>
      <c r="F61" s="42">
        <v>0</v>
      </c>
      <c r="G61" s="58"/>
      <c r="H61" s="79" t="s">
        <v>112</v>
      </c>
      <c r="I61" s="79" t="s">
        <v>112</v>
      </c>
      <c r="J61" s="79" t="s">
        <v>112</v>
      </c>
      <c r="K61" s="62">
        <v>2</v>
      </c>
      <c r="L61" s="62">
        <v>2</v>
      </c>
      <c r="M61" s="62">
        <v>2</v>
      </c>
      <c r="N61" s="60"/>
      <c r="O61" s="60"/>
      <c r="P61" s="60"/>
      <c r="Q61" s="60"/>
      <c r="R61" s="60"/>
      <c r="S61" s="10"/>
      <c r="T61" s="10"/>
      <c r="U61" s="10"/>
    </row>
    <row r="62" spans="1:21" x14ac:dyDescent="0.2">
      <c r="A62" s="43" t="s">
        <v>8</v>
      </c>
      <c r="B62" s="10">
        <v>1</v>
      </c>
      <c r="C62" s="20">
        <v>5</v>
      </c>
      <c r="D62" s="63">
        <v>5</v>
      </c>
      <c r="E62" s="63">
        <f t="shared" si="12"/>
        <v>10</v>
      </c>
      <c r="F62" s="42">
        <v>0</v>
      </c>
      <c r="G62" s="60"/>
      <c r="H62" s="60"/>
      <c r="I62" s="60"/>
      <c r="J62" s="79" t="s">
        <v>112</v>
      </c>
      <c r="K62" s="57">
        <v>1</v>
      </c>
      <c r="L62" s="57">
        <v>1</v>
      </c>
      <c r="M62" s="57">
        <v>1</v>
      </c>
      <c r="N62" s="57">
        <v>1</v>
      </c>
      <c r="O62" s="62">
        <v>1</v>
      </c>
      <c r="P62" s="60"/>
      <c r="Q62" s="60"/>
      <c r="R62" s="60"/>
      <c r="S62" s="10"/>
      <c r="T62" s="10"/>
      <c r="U62" s="10"/>
    </row>
    <row r="63" spans="1:21" x14ac:dyDescent="0.2">
      <c r="A63" s="43" t="s">
        <v>10</v>
      </c>
      <c r="B63" s="10">
        <v>2</v>
      </c>
      <c r="C63" s="20">
        <v>3</v>
      </c>
      <c r="D63" s="63">
        <v>4</v>
      </c>
      <c r="E63" s="63">
        <f t="shared" si="12"/>
        <v>7</v>
      </c>
      <c r="F63" s="42">
        <v>0</v>
      </c>
      <c r="G63" s="60"/>
      <c r="H63" s="60"/>
      <c r="I63" s="60"/>
      <c r="J63" s="79" t="s">
        <v>112</v>
      </c>
      <c r="K63" s="57">
        <v>2</v>
      </c>
      <c r="L63" s="57">
        <v>2</v>
      </c>
      <c r="M63" s="62">
        <v>2</v>
      </c>
      <c r="N63" s="60"/>
      <c r="O63" s="60"/>
      <c r="P63" s="60"/>
      <c r="Q63" s="60"/>
      <c r="R63" s="60"/>
      <c r="S63" s="10"/>
      <c r="T63" s="10"/>
      <c r="U63" s="10"/>
    </row>
    <row r="64" spans="1:21" ht="17" thickBot="1" x14ac:dyDescent="0.25">
      <c r="A64" s="44" t="s">
        <v>11</v>
      </c>
      <c r="B64" s="10">
        <v>2</v>
      </c>
      <c r="C64" s="45">
        <v>2</v>
      </c>
      <c r="D64" s="45">
        <v>9</v>
      </c>
      <c r="E64" s="45">
        <f t="shared" si="12"/>
        <v>11</v>
      </c>
      <c r="F64" s="50">
        <v>0</v>
      </c>
      <c r="G64" s="58"/>
      <c r="H64" s="60"/>
      <c r="I64" s="60"/>
      <c r="J64" s="60"/>
      <c r="K64" s="60"/>
      <c r="L64" s="60"/>
      <c r="M64" s="60"/>
      <c r="N64" s="60"/>
      <c r="O64" s="57">
        <v>2</v>
      </c>
      <c r="P64" s="57">
        <v>2</v>
      </c>
      <c r="Q64" s="60"/>
      <c r="R64" s="60"/>
      <c r="S64" s="10"/>
      <c r="T64" s="10"/>
      <c r="U64" s="10"/>
    </row>
    <row r="65" spans="1:21" x14ac:dyDescent="0.2">
      <c r="C65" s="64" t="s">
        <v>103</v>
      </c>
      <c r="D65" s="64"/>
      <c r="E65" s="64"/>
      <c r="F65" s="64"/>
      <c r="G65" s="5">
        <f>SUM(G59:G64)</f>
        <v>1</v>
      </c>
      <c r="H65" s="5">
        <f t="shared" ref="H65:U65" si="13">SUM(H59:H64)</f>
        <v>2</v>
      </c>
      <c r="I65" s="5">
        <f t="shared" si="13"/>
        <v>2</v>
      </c>
      <c r="J65" s="5">
        <f t="shared" si="13"/>
        <v>2</v>
      </c>
      <c r="K65" s="5">
        <f t="shared" si="13"/>
        <v>5</v>
      </c>
      <c r="L65" s="5">
        <f t="shared" si="13"/>
        <v>5</v>
      </c>
      <c r="M65" s="5">
        <f t="shared" si="13"/>
        <v>5</v>
      </c>
      <c r="N65" s="5">
        <f t="shared" si="13"/>
        <v>1</v>
      </c>
      <c r="O65" s="5">
        <f t="shared" si="13"/>
        <v>3</v>
      </c>
      <c r="P65" s="5">
        <f t="shared" si="13"/>
        <v>2</v>
      </c>
      <c r="Q65" s="5">
        <f t="shared" si="13"/>
        <v>0</v>
      </c>
      <c r="R65" s="5">
        <f t="shared" si="13"/>
        <v>0</v>
      </c>
      <c r="S65" s="5">
        <f t="shared" si="13"/>
        <v>0</v>
      </c>
      <c r="T65" s="5">
        <f t="shared" si="13"/>
        <v>0</v>
      </c>
      <c r="U65" s="5">
        <f t="shared" si="13"/>
        <v>0</v>
      </c>
    </row>
    <row r="66" spans="1:21" x14ac:dyDescent="0.2">
      <c r="C66" t="s">
        <v>104</v>
      </c>
      <c r="G66" s="5">
        <v>2</v>
      </c>
      <c r="H66" s="5">
        <v>2</v>
      </c>
      <c r="I66" s="5">
        <v>2</v>
      </c>
      <c r="J66" s="5">
        <v>2</v>
      </c>
      <c r="K66" s="5">
        <v>2</v>
      </c>
      <c r="L66" s="5">
        <v>2</v>
      </c>
      <c r="M66" s="5">
        <v>2</v>
      </c>
      <c r="N66" s="5">
        <v>2</v>
      </c>
      <c r="O66" s="5">
        <v>2</v>
      </c>
      <c r="P66" s="5">
        <v>2</v>
      </c>
      <c r="Q66" s="5">
        <v>2</v>
      </c>
      <c r="R66" s="5">
        <v>2</v>
      </c>
      <c r="S66" s="5">
        <v>2</v>
      </c>
      <c r="T66" s="5">
        <v>2</v>
      </c>
      <c r="U66" s="5">
        <v>2</v>
      </c>
    </row>
    <row r="69" spans="1:21" ht="17" thickBot="1" x14ac:dyDescent="0.25">
      <c r="A69" s="52" t="s">
        <v>63</v>
      </c>
      <c r="B69" s="52" t="s">
        <v>67</v>
      </c>
      <c r="C69" s="52" t="s">
        <v>69</v>
      </c>
      <c r="D69" s="52" t="s">
        <v>64</v>
      </c>
      <c r="E69" s="52" t="s">
        <v>70</v>
      </c>
      <c r="F69" s="52" t="s">
        <v>85</v>
      </c>
      <c r="G69" s="53" t="s">
        <v>88</v>
      </c>
      <c r="H69" s="54" t="s">
        <v>89</v>
      </c>
      <c r="I69" s="54" t="s">
        <v>90</v>
      </c>
      <c r="J69" s="53" t="s">
        <v>91</v>
      </c>
      <c r="K69" s="54" t="s">
        <v>92</v>
      </c>
      <c r="L69" s="54" t="s">
        <v>93</v>
      </c>
      <c r="M69" s="53" t="s">
        <v>94</v>
      </c>
      <c r="N69" s="54" t="s">
        <v>95</v>
      </c>
      <c r="O69" s="54" t="s">
        <v>96</v>
      </c>
      <c r="P69" s="53" t="s">
        <v>97</v>
      </c>
      <c r="Q69" s="54" t="s">
        <v>98</v>
      </c>
      <c r="R69" s="54" t="s">
        <v>99</v>
      </c>
      <c r="S69" s="53" t="s">
        <v>100</v>
      </c>
      <c r="T69" s="54" t="s">
        <v>101</v>
      </c>
      <c r="U69" s="54" t="s">
        <v>102</v>
      </c>
    </row>
    <row r="70" spans="1:21" x14ac:dyDescent="0.2">
      <c r="A70" s="47" t="s">
        <v>4</v>
      </c>
      <c r="B70" s="55">
        <v>1</v>
      </c>
      <c r="C70" s="48">
        <v>1</v>
      </c>
      <c r="D70" s="48">
        <v>0</v>
      </c>
      <c r="E70" s="48">
        <f>D70+C70</f>
        <v>1</v>
      </c>
      <c r="F70" s="49">
        <v>0</v>
      </c>
      <c r="G70" s="56">
        <v>1</v>
      </c>
      <c r="H70" s="59"/>
      <c r="I70" s="59"/>
      <c r="J70" s="59"/>
      <c r="K70" s="59"/>
      <c r="L70" s="59"/>
      <c r="M70" s="55"/>
      <c r="N70" s="55"/>
      <c r="O70" s="55"/>
      <c r="P70" s="55"/>
      <c r="Q70" s="55"/>
      <c r="R70" s="55"/>
      <c r="S70" s="55"/>
      <c r="T70" s="55"/>
      <c r="U70" s="55"/>
    </row>
    <row r="71" spans="1:21" x14ac:dyDescent="0.2">
      <c r="A71" s="43" t="s">
        <v>6</v>
      </c>
      <c r="B71" s="10">
        <v>2</v>
      </c>
      <c r="C71" s="20">
        <v>3</v>
      </c>
      <c r="D71" s="63">
        <v>1</v>
      </c>
      <c r="E71" s="63">
        <f t="shared" ref="E71:E75" si="14">D71+C71</f>
        <v>4</v>
      </c>
      <c r="F71" s="42">
        <v>0</v>
      </c>
      <c r="G71" s="79" t="s">
        <v>112</v>
      </c>
      <c r="H71" s="57">
        <v>2</v>
      </c>
      <c r="I71" s="57">
        <v>2</v>
      </c>
      <c r="J71" s="62">
        <v>2</v>
      </c>
      <c r="K71" s="60"/>
      <c r="L71" s="60"/>
      <c r="M71" s="60"/>
      <c r="N71" s="60"/>
      <c r="O71" s="60"/>
      <c r="P71" s="60"/>
      <c r="Q71" s="60"/>
      <c r="R71" s="60"/>
      <c r="S71" s="10"/>
      <c r="T71" s="10"/>
      <c r="U71" s="10"/>
    </row>
    <row r="72" spans="1:21" x14ac:dyDescent="0.2">
      <c r="A72" s="43" t="s">
        <v>7</v>
      </c>
      <c r="B72" s="10">
        <v>2</v>
      </c>
      <c r="C72" s="20">
        <v>3</v>
      </c>
      <c r="D72" s="63">
        <v>4</v>
      </c>
      <c r="E72" s="63">
        <f t="shared" si="14"/>
        <v>7</v>
      </c>
      <c r="F72" s="42">
        <v>0</v>
      </c>
      <c r="G72" s="58"/>
      <c r="H72" s="79" t="s">
        <v>112</v>
      </c>
      <c r="I72" s="79" t="s">
        <v>112</v>
      </c>
      <c r="J72" s="79" t="s">
        <v>112</v>
      </c>
      <c r="K72" s="62">
        <v>2</v>
      </c>
      <c r="L72" s="62">
        <v>2</v>
      </c>
      <c r="M72" s="62">
        <v>2</v>
      </c>
      <c r="N72" s="60"/>
      <c r="O72" s="60"/>
      <c r="P72" s="60"/>
      <c r="Q72" s="60"/>
      <c r="R72" s="60"/>
      <c r="S72" s="10"/>
      <c r="T72" s="10"/>
      <c r="U72" s="10"/>
    </row>
    <row r="73" spans="1:21" x14ac:dyDescent="0.2">
      <c r="A73" s="43" t="s">
        <v>8</v>
      </c>
      <c r="B73" s="10">
        <v>1</v>
      </c>
      <c r="C73" s="20">
        <v>5</v>
      </c>
      <c r="D73" s="63">
        <v>6</v>
      </c>
      <c r="E73" s="63">
        <f t="shared" si="14"/>
        <v>11</v>
      </c>
      <c r="F73" s="42">
        <v>0</v>
      </c>
      <c r="G73" s="60"/>
      <c r="H73" s="60"/>
      <c r="I73" s="60"/>
      <c r="J73" s="79" t="s">
        <v>112</v>
      </c>
      <c r="K73" s="79" t="s">
        <v>112</v>
      </c>
      <c r="L73" s="57">
        <v>1</v>
      </c>
      <c r="M73" s="57">
        <v>1</v>
      </c>
      <c r="N73" s="57">
        <v>1</v>
      </c>
      <c r="O73" s="62">
        <v>1</v>
      </c>
      <c r="P73" s="62">
        <v>1</v>
      </c>
      <c r="Q73" s="60"/>
      <c r="R73" s="60"/>
      <c r="S73" s="10"/>
      <c r="T73" s="10"/>
      <c r="U73" s="10"/>
    </row>
    <row r="74" spans="1:21" x14ac:dyDescent="0.2">
      <c r="A74" s="43" t="s">
        <v>10</v>
      </c>
      <c r="B74" s="10">
        <v>2</v>
      </c>
      <c r="C74" s="20">
        <v>3</v>
      </c>
      <c r="D74" s="63">
        <v>5</v>
      </c>
      <c r="E74" s="63">
        <f t="shared" si="14"/>
        <v>8</v>
      </c>
      <c r="F74" s="42">
        <v>0</v>
      </c>
      <c r="G74" s="60"/>
      <c r="H74" s="60"/>
      <c r="I74" s="60"/>
      <c r="J74" s="79" t="s">
        <v>112</v>
      </c>
      <c r="K74" s="79" t="s">
        <v>112</v>
      </c>
      <c r="L74" s="57">
        <v>2</v>
      </c>
      <c r="M74" s="62">
        <v>2</v>
      </c>
      <c r="N74" s="62">
        <v>2</v>
      </c>
      <c r="O74" s="60"/>
      <c r="P74" s="60"/>
      <c r="Q74" s="60"/>
      <c r="R74" s="60"/>
      <c r="S74" s="10"/>
      <c r="T74" s="10"/>
      <c r="U74" s="10"/>
    </row>
    <row r="75" spans="1:21" ht="17" thickBot="1" x14ac:dyDescent="0.25">
      <c r="A75" s="44" t="s">
        <v>11</v>
      </c>
      <c r="B75" s="10">
        <v>2</v>
      </c>
      <c r="C75" s="45">
        <v>2</v>
      </c>
      <c r="D75" s="45">
        <v>9</v>
      </c>
      <c r="E75" s="45">
        <f t="shared" si="14"/>
        <v>11</v>
      </c>
      <c r="F75" s="50">
        <v>0</v>
      </c>
      <c r="G75" s="58"/>
      <c r="H75" s="60"/>
      <c r="I75" s="60"/>
      <c r="J75" s="60"/>
      <c r="K75" s="60"/>
      <c r="L75" s="60"/>
      <c r="M75" s="60"/>
      <c r="N75" s="60"/>
      <c r="O75" s="57">
        <v>2</v>
      </c>
      <c r="P75" s="57">
        <v>2</v>
      </c>
      <c r="Q75" s="60"/>
      <c r="R75" s="60"/>
      <c r="S75" s="10"/>
      <c r="T75" s="10"/>
      <c r="U75" s="10"/>
    </row>
    <row r="76" spans="1:21" x14ac:dyDescent="0.2">
      <c r="C76" s="64" t="s">
        <v>103</v>
      </c>
      <c r="D76" s="64"/>
      <c r="E76" s="64"/>
      <c r="F76" s="64"/>
      <c r="G76" s="5">
        <f>SUM(G70:G75)</f>
        <v>1</v>
      </c>
      <c r="H76" s="5">
        <f t="shared" ref="H76:U76" si="15">SUM(H70:H75)</f>
        <v>2</v>
      </c>
      <c r="I76" s="5">
        <f t="shared" si="15"/>
        <v>2</v>
      </c>
      <c r="J76" s="5">
        <f t="shared" si="15"/>
        <v>2</v>
      </c>
      <c r="K76" s="5">
        <f t="shared" si="15"/>
        <v>2</v>
      </c>
      <c r="L76" s="5">
        <f t="shared" si="15"/>
        <v>5</v>
      </c>
      <c r="M76" s="5">
        <f t="shared" si="15"/>
        <v>5</v>
      </c>
      <c r="N76" s="5">
        <f t="shared" si="15"/>
        <v>3</v>
      </c>
      <c r="O76" s="5">
        <f t="shared" si="15"/>
        <v>3</v>
      </c>
      <c r="P76" s="5">
        <f t="shared" si="15"/>
        <v>3</v>
      </c>
      <c r="Q76" s="5">
        <f t="shared" si="15"/>
        <v>0</v>
      </c>
      <c r="R76" s="5">
        <f t="shared" si="15"/>
        <v>0</v>
      </c>
      <c r="S76" s="5">
        <f t="shared" si="15"/>
        <v>0</v>
      </c>
      <c r="T76" s="5">
        <f t="shared" si="15"/>
        <v>0</v>
      </c>
      <c r="U76" s="5">
        <f t="shared" si="15"/>
        <v>0</v>
      </c>
    </row>
    <row r="77" spans="1:21" x14ac:dyDescent="0.2">
      <c r="C77" t="s">
        <v>104</v>
      </c>
      <c r="G77" s="5">
        <v>2</v>
      </c>
      <c r="H77" s="5">
        <v>2</v>
      </c>
      <c r="I77" s="5">
        <v>2</v>
      </c>
      <c r="J77" s="5">
        <v>2</v>
      </c>
      <c r="K77" s="5">
        <v>2</v>
      </c>
      <c r="L77" s="5">
        <v>2</v>
      </c>
      <c r="M77" s="5">
        <v>2</v>
      </c>
      <c r="N77" s="5">
        <v>2</v>
      </c>
      <c r="O77" s="5">
        <v>2</v>
      </c>
      <c r="P77" s="5">
        <v>2</v>
      </c>
      <c r="Q77" s="5">
        <v>2</v>
      </c>
      <c r="R77" s="5">
        <v>2</v>
      </c>
      <c r="S77" s="5">
        <v>2</v>
      </c>
      <c r="T77" s="5">
        <v>2</v>
      </c>
      <c r="U77" s="5">
        <v>2</v>
      </c>
    </row>
    <row r="80" spans="1:21" ht="17" thickBot="1" x14ac:dyDescent="0.25">
      <c r="A80" s="52" t="s">
        <v>63</v>
      </c>
      <c r="B80" s="52" t="s">
        <v>67</v>
      </c>
      <c r="C80" s="52" t="s">
        <v>69</v>
      </c>
      <c r="D80" s="52" t="s">
        <v>64</v>
      </c>
      <c r="E80" s="52" t="s">
        <v>70</v>
      </c>
      <c r="F80" s="52" t="s">
        <v>85</v>
      </c>
      <c r="G80" s="53" t="s">
        <v>88</v>
      </c>
      <c r="H80" s="54" t="s">
        <v>89</v>
      </c>
      <c r="I80" s="54" t="s">
        <v>90</v>
      </c>
      <c r="J80" s="53" t="s">
        <v>91</v>
      </c>
      <c r="K80" s="54" t="s">
        <v>92</v>
      </c>
      <c r="L80" s="54" t="s">
        <v>93</v>
      </c>
      <c r="M80" s="53" t="s">
        <v>94</v>
      </c>
      <c r="N80" s="54" t="s">
        <v>95</v>
      </c>
      <c r="O80" s="54" t="s">
        <v>96</v>
      </c>
      <c r="P80" s="53" t="s">
        <v>97</v>
      </c>
      <c r="Q80" s="54" t="s">
        <v>98</v>
      </c>
      <c r="R80" s="54" t="s">
        <v>99</v>
      </c>
      <c r="S80" s="53" t="s">
        <v>100</v>
      </c>
      <c r="T80" s="54" t="s">
        <v>101</v>
      </c>
      <c r="U80" s="54" t="s">
        <v>102</v>
      </c>
    </row>
    <row r="81" spans="1:21" x14ac:dyDescent="0.2">
      <c r="A81" s="47" t="s">
        <v>4</v>
      </c>
      <c r="B81" s="55">
        <v>1</v>
      </c>
      <c r="C81" s="48">
        <v>1</v>
      </c>
      <c r="D81" s="48">
        <v>0</v>
      </c>
      <c r="E81" s="48">
        <f>D81+C81</f>
        <v>1</v>
      </c>
      <c r="F81" s="49">
        <v>0</v>
      </c>
      <c r="G81" s="56">
        <v>1</v>
      </c>
      <c r="H81" s="59"/>
      <c r="I81" s="59"/>
      <c r="J81" s="59"/>
      <c r="K81" s="59"/>
      <c r="L81" s="59"/>
      <c r="M81" s="55"/>
      <c r="N81" s="55"/>
      <c r="O81" s="55"/>
      <c r="P81" s="55"/>
      <c r="Q81" s="55"/>
      <c r="R81" s="55"/>
      <c r="S81" s="55"/>
      <c r="T81" s="55"/>
      <c r="U81" s="55"/>
    </row>
    <row r="82" spans="1:21" x14ac:dyDescent="0.2">
      <c r="A82" s="43" t="s">
        <v>6</v>
      </c>
      <c r="B82" s="10">
        <v>2</v>
      </c>
      <c r="C82" s="20">
        <v>3</v>
      </c>
      <c r="D82" s="63">
        <v>1</v>
      </c>
      <c r="E82" s="63">
        <f t="shared" ref="E82:E86" si="16">D82+C82</f>
        <v>4</v>
      </c>
      <c r="F82" s="42">
        <v>0</v>
      </c>
      <c r="G82" s="79" t="s">
        <v>112</v>
      </c>
      <c r="H82" s="57">
        <v>2</v>
      </c>
      <c r="I82" s="57">
        <v>2</v>
      </c>
      <c r="J82" s="62">
        <v>2</v>
      </c>
      <c r="K82" s="60"/>
      <c r="L82" s="60"/>
      <c r="M82" s="60"/>
      <c r="N82" s="60"/>
      <c r="O82" s="60"/>
      <c r="P82" s="60"/>
      <c r="Q82" s="60"/>
      <c r="R82" s="60"/>
      <c r="S82" s="10"/>
      <c r="T82" s="10"/>
      <c r="U82" s="10"/>
    </row>
    <row r="83" spans="1:21" x14ac:dyDescent="0.2">
      <c r="A83" s="43" t="s">
        <v>7</v>
      </c>
      <c r="B83" s="10">
        <v>2</v>
      </c>
      <c r="C83" s="20">
        <v>3</v>
      </c>
      <c r="D83" s="63">
        <v>4</v>
      </c>
      <c r="E83" s="63">
        <f t="shared" si="16"/>
        <v>7</v>
      </c>
      <c r="F83" s="42">
        <v>0</v>
      </c>
      <c r="G83" s="58"/>
      <c r="H83" s="79" t="s">
        <v>112</v>
      </c>
      <c r="I83" s="79" t="s">
        <v>112</v>
      </c>
      <c r="J83" s="79" t="s">
        <v>112</v>
      </c>
      <c r="K83" s="62">
        <v>2</v>
      </c>
      <c r="L83" s="62">
        <v>2</v>
      </c>
      <c r="M83" s="62">
        <v>2</v>
      </c>
      <c r="N83" s="60"/>
      <c r="O83" s="60"/>
      <c r="P83" s="60"/>
      <c r="Q83" s="60"/>
      <c r="R83" s="60"/>
      <c r="S83" s="10"/>
      <c r="T83" s="10"/>
      <c r="U83" s="10"/>
    </row>
    <row r="84" spans="1:21" x14ac:dyDescent="0.2">
      <c r="A84" s="43" t="s">
        <v>8</v>
      </c>
      <c r="B84" s="10">
        <v>1</v>
      </c>
      <c r="C84" s="20">
        <v>5</v>
      </c>
      <c r="D84" s="63">
        <v>7</v>
      </c>
      <c r="E84" s="63">
        <f t="shared" si="16"/>
        <v>12</v>
      </c>
      <c r="F84" s="42">
        <v>0</v>
      </c>
      <c r="G84" s="60"/>
      <c r="H84" s="60"/>
      <c r="I84" s="60"/>
      <c r="J84" s="79" t="s">
        <v>112</v>
      </c>
      <c r="K84" s="79" t="s">
        <v>112</v>
      </c>
      <c r="L84" s="79" t="s">
        <v>112</v>
      </c>
      <c r="M84" s="57">
        <v>1</v>
      </c>
      <c r="N84" s="57">
        <v>1</v>
      </c>
      <c r="O84" s="62">
        <v>1</v>
      </c>
      <c r="P84" s="62">
        <v>1</v>
      </c>
      <c r="Q84" s="62">
        <v>1</v>
      </c>
      <c r="R84" s="60"/>
      <c r="S84" s="10"/>
      <c r="T84" s="10"/>
      <c r="U84" s="10"/>
    </row>
    <row r="85" spans="1:21" x14ac:dyDescent="0.2">
      <c r="A85" s="43" t="s">
        <v>10</v>
      </c>
      <c r="B85" s="10">
        <v>2</v>
      </c>
      <c r="C85" s="20">
        <v>3</v>
      </c>
      <c r="D85" s="63">
        <v>6</v>
      </c>
      <c r="E85" s="63">
        <f t="shared" si="16"/>
        <v>9</v>
      </c>
      <c r="F85" s="42">
        <v>0</v>
      </c>
      <c r="G85" s="60"/>
      <c r="H85" s="60"/>
      <c r="I85" s="60"/>
      <c r="J85" s="79" t="s">
        <v>112</v>
      </c>
      <c r="K85" s="79" t="s">
        <v>112</v>
      </c>
      <c r="L85" s="79" t="s">
        <v>112</v>
      </c>
      <c r="M85" s="62">
        <v>2</v>
      </c>
      <c r="N85" s="62">
        <v>2</v>
      </c>
      <c r="O85" s="62">
        <v>2</v>
      </c>
      <c r="P85" s="60"/>
      <c r="Q85" s="60"/>
      <c r="R85" s="60"/>
      <c r="S85" s="10"/>
      <c r="T85" s="10"/>
      <c r="U85" s="10"/>
    </row>
    <row r="86" spans="1:21" ht="17" thickBot="1" x14ac:dyDescent="0.25">
      <c r="A86" s="44" t="s">
        <v>11</v>
      </c>
      <c r="B86" s="10">
        <v>2</v>
      </c>
      <c r="C86" s="45">
        <v>2</v>
      </c>
      <c r="D86" s="45">
        <v>9</v>
      </c>
      <c r="E86" s="45">
        <f t="shared" si="16"/>
        <v>11</v>
      </c>
      <c r="F86" s="50">
        <v>0</v>
      </c>
      <c r="G86" s="58"/>
      <c r="H86" s="60"/>
      <c r="I86" s="60"/>
      <c r="J86" s="60"/>
      <c r="K86" s="60"/>
      <c r="L86" s="60"/>
      <c r="M86" s="60"/>
      <c r="N86" s="60"/>
      <c r="O86" s="57">
        <v>2</v>
      </c>
      <c r="P86" s="57">
        <v>2</v>
      </c>
      <c r="Q86" s="60"/>
      <c r="R86" s="60"/>
      <c r="S86" s="10"/>
      <c r="T86" s="10"/>
      <c r="U86" s="10"/>
    </row>
    <row r="87" spans="1:21" x14ac:dyDescent="0.2">
      <c r="C87" s="64" t="s">
        <v>103</v>
      </c>
      <c r="D87" s="64"/>
      <c r="E87" s="64"/>
      <c r="F87" s="64"/>
      <c r="G87" s="5">
        <f>SUM(G81:G86)</f>
        <v>1</v>
      </c>
      <c r="H87" s="5">
        <f t="shared" ref="H87:U87" si="17">SUM(H81:H86)</f>
        <v>2</v>
      </c>
      <c r="I87" s="5">
        <f t="shared" si="17"/>
        <v>2</v>
      </c>
      <c r="J87" s="5">
        <f t="shared" si="17"/>
        <v>2</v>
      </c>
      <c r="K87" s="5">
        <f t="shared" si="17"/>
        <v>2</v>
      </c>
      <c r="L87" s="5">
        <f t="shared" si="17"/>
        <v>2</v>
      </c>
      <c r="M87" s="5">
        <f t="shared" si="17"/>
        <v>5</v>
      </c>
      <c r="N87" s="5">
        <f t="shared" si="17"/>
        <v>3</v>
      </c>
      <c r="O87" s="5">
        <f t="shared" si="17"/>
        <v>5</v>
      </c>
      <c r="P87" s="5">
        <f t="shared" si="17"/>
        <v>3</v>
      </c>
      <c r="Q87" s="5">
        <f t="shared" si="17"/>
        <v>1</v>
      </c>
      <c r="R87" s="5">
        <f t="shared" si="17"/>
        <v>0</v>
      </c>
      <c r="S87" s="5">
        <f t="shared" si="17"/>
        <v>0</v>
      </c>
      <c r="T87" s="5">
        <f t="shared" si="17"/>
        <v>0</v>
      </c>
      <c r="U87" s="5">
        <f t="shared" si="17"/>
        <v>0</v>
      </c>
    </row>
    <row r="88" spans="1:21" x14ac:dyDescent="0.2">
      <c r="C88" t="s">
        <v>104</v>
      </c>
      <c r="G88" s="5">
        <v>2</v>
      </c>
      <c r="H88" s="5">
        <v>2</v>
      </c>
      <c r="I88" s="5">
        <v>2</v>
      </c>
      <c r="J88" s="5">
        <v>2</v>
      </c>
      <c r="K88" s="5">
        <v>2</v>
      </c>
      <c r="L88" s="5">
        <v>2</v>
      </c>
      <c r="M88" s="5">
        <v>2</v>
      </c>
      <c r="N88" s="5">
        <v>2</v>
      </c>
      <c r="O88" s="5">
        <v>2</v>
      </c>
      <c r="P88" s="5">
        <v>2</v>
      </c>
      <c r="Q88" s="5">
        <v>2</v>
      </c>
      <c r="R88" s="5">
        <v>2</v>
      </c>
      <c r="S88" s="5">
        <v>2</v>
      </c>
      <c r="T88" s="5">
        <v>2</v>
      </c>
      <c r="U88" s="5">
        <v>2</v>
      </c>
    </row>
    <row r="91" spans="1:21" ht="17" thickBot="1" x14ac:dyDescent="0.25">
      <c r="A91" s="52" t="s">
        <v>63</v>
      </c>
      <c r="B91" s="52" t="s">
        <v>67</v>
      </c>
      <c r="C91" s="52" t="s">
        <v>69</v>
      </c>
      <c r="D91" s="52" t="s">
        <v>64</v>
      </c>
      <c r="E91" s="52" t="s">
        <v>70</v>
      </c>
      <c r="F91" s="52" t="s">
        <v>85</v>
      </c>
      <c r="G91" s="53" t="s">
        <v>88</v>
      </c>
      <c r="H91" s="54" t="s">
        <v>89</v>
      </c>
      <c r="I91" s="54" t="s">
        <v>90</v>
      </c>
      <c r="J91" s="53" t="s">
        <v>91</v>
      </c>
      <c r="K91" s="54" t="s">
        <v>92</v>
      </c>
      <c r="L91" s="54" t="s">
        <v>93</v>
      </c>
      <c r="M91" s="53" t="s">
        <v>94</v>
      </c>
      <c r="N91" s="54" t="s">
        <v>95</v>
      </c>
      <c r="O91" s="54" t="s">
        <v>96</v>
      </c>
      <c r="P91" s="53" t="s">
        <v>97</v>
      </c>
      <c r="Q91" s="54" t="s">
        <v>98</v>
      </c>
      <c r="R91" s="54" t="s">
        <v>99</v>
      </c>
      <c r="S91" s="53" t="s">
        <v>100</v>
      </c>
      <c r="T91" s="54" t="s">
        <v>101</v>
      </c>
      <c r="U91" s="54" t="s">
        <v>102</v>
      </c>
    </row>
    <row r="92" spans="1:21" x14ac:dyDescent="0.2">
      <c r="A92" s="47" t="s">
        <v>4</v>
      </c>
      <c r="B92" s="55">
        <v>1</v>
      </c>
      <c r="C92" s="48">
        <v>1</v>
      </c>
      <c r="D92" s="48">
        <v>0</v>
      </c>
      <c r="E92" s="48">
        <f>D92+C92</f>
        <v>1</v>
      </c>
      <c r="F92" s="49">
        <v>0</v>
      </c>
      <c r="G92" s="56">
        <v>1</v>
      </c>
      <c r="H92" s="59"/>
      <c r="I92" s="59"/>
      <c r="J92" s="59"/>
      <c r="K92" s="59"/>
      <c r="L92" s="59"/>
      <c r="M92" s="55"/>
      <c r="N92" s="55"/>
      <c r="O92" s="55"/>
      <c r="P92" s="55"/>
      <c r="Q92" s="55"/>
      <c r="R92" s="55"/>
      <c r="S92" s="55"/>
      <c r="T92" s="55"/>
      <c r="U92" s="55"/>
    </row>
    <row r="93" spans="1:21" x14ac:dyDescent="0.2">
      <c r="A93" s="43" t="s">
        <v>6</v>
      </c>
      <c r="B93" s="10">
        <v>2</v>
      </c>
      <c r="C93" s="20">
        <v>3</v>
      </c>
      <c r="D93" s="63">
        <v>1</v>
      </c>
      <c r="E93" s="63">
        <f t="shared" ref="E93:E97" si="18">D93+C93</f>
        <v>4</v>
      </c>
      <c r="F93" s="42">
        <v>0</v>
      </c>
      <c r="G93" s="79" t="s">
        <v>112</v>
      </c>
      <c r="H93" s="57">
        <v>2</v>
      </c>
      <c r="I93" s="57">
        <v>2</v>
      </c>
      <c r="J93" s="62">
        <v>2</v>
      </c>
      <c r="K93" s="60"/>
      <c r="L93" s="60"/>
      <c r="M93" s="60"/>
      <c r="N93" s="60"/>
      <c r="O93" s="60"/>
      <c r="P93" s="60"/>
      <c r="Q93" s="60"/>
      <c r="R93" s="60"/>
      <c r="S93" s="10"/>
      <c r="T93" s="10"/>
      <c r="U93" s="10"/>
    </row>
    <row r="94" spans="1:21" x14ac:dyDescent="0.2">
      <c r="A94" s="43" t="s">
        <v>7</v>
      </c>
      <c r="B94" s="10">
        <v>2</v>
      </c>
      <c r="C94" s="20">
        <v>3</v>
      </c>
      <c r="D94" s="63">
        <v>4</v>
      </c>
      <c r="E94" s="63">
        <f t="shared" si="18"/>
        <v>7</v>
      </c>
      <c r="F94" s="42">
        <v>0</v>
      </c>
      <c r="G94" s="58"/>
      <c r="H94" s="79" t="s">
        <v>112</v>
      </c>
      <c r="I94" s="79" t="s">
        <v>112</v>
      </c>
      <c r="J94" s="79" t="s">
        <v>112</v>
      </c>
      <c r="K94" s="62">
        <v>2</v>
      </c>
      <c r="L94" s="62">
        <v>2</v>
      </c>
      <c r="M94" s="62">
        <v>2</v>
      </c>
      <c r="N94" s="60"/>
      <c r="O94" s="60"/>
      <c r="P94" s="60"/>
      <c r="Q94" s="60"/>
      <c r="R94" s="60"/>
      <c r="S94" s="10"/>
      <c r="T94" s="10"/>
      <c r="U94" s="10"/>
    </row>
    <row r="95" spans="1:21" x14ac:dyDescent="0.2">
      <c r="A95" s="43" t="s">
        <v>8</v>
      </c>
      <c r="B95" s="10">
        <v>1</v>
      </c>
      <c r="C95" s="20">
        <v>5</v>
      </c>
      <c r="D95" s="63">
        <v>8</v>
      </c>
      <c r="E95" s="63">
        <f t="shared" si="18"/>
        <v>13</v>
      </c>
      <c r="F95" s="42">
        <v>0</v>
      </c>
      <c r="G95" s="60"/>
      <c r="H95" s="60"/>
      <c r="I95" s="60"/>
      <c r="J95" s="79" t="s">
        <v>112</v>
      </c>
      <c r="K95" s="79" t="s">
        <v>112</v>
      </c>
      <c r="L95" s="79" t="s">
        <v>112</v>
      </c>
      <c r="M95" s="79" t="s">
        <v>112</v>
      </c>
      <c r="N95" s="57">
        <v>1</v>
      </c>
      <c r="O95" s="62">
        <v>1</v>
      </c>
      <c r="P95" s="62">
        <v>1</v>
      </c>
      <c r="Q95" s="62">
        <v>1</v>
      </c>
      <c r="R95" s="62">
        <v>1</v>
      </c>
      <c r="S95" s="10"/>
      <c r="T95" s="10"/>
      <c r="U95" s="10"/>
    </row>
    <row r="96" spans="1:21" x14ac:dyDescent="0.2">
      <c r="A96" s="43" t="s">
        <v>10</v>
      </c>
      <c r="B96" s="10">
        <v>2</v>
      </c>
      <c r="C96" s="20">
        <v>3</v>
      </c>
      <c r="D96" s="63">
        <v>7</v>
      </c>
      <c r="E96" s="63">
        <f t="shared" si="18"/>
        <v>10</v>
      </c>
      <c r="F96" s="42">
        <v>0</v>
      </c>
      <c r="G96" s="60"/>
      <c r="H96" s="60"/>
      <c r="I96" s="60"/>
      <c r="J96" s="79" t="s">
        <v>112</v>
      </c>
      <c r="K96" s="79" t="s">
        <v>112</v>
      </c>
      <c r="L96" s="79" t="s">
        <v>112</v>
      </c>
      <c r="M96" s="79" t="s">
        <v>112</v>
      </c>
      <c r="N96" s="62">
        <v>2</v>
      </c>
      <c r="O96" s="62">
        <v>2</v>
      </c>
      <c r="P96" s="62">
        <v>2</v>
      </c>
      <c r="Q96" s="60"/>
      <c r="R96" s="60"/>
      <c r="S96" s="10"/>
      <c r="T96" s="10"/>
      <c r="U96" s="10"/>
    </row>
    <row r="97" spans="1:21" ht="17" thickBot="1" x14ac:dyDescent="0.25">
      <c r="A97" s="44" t="s">
        <v>11</v>
      </c>
      <c r="B97" s="10">
        <v>2</v>
      </c>
      <c r="C97" s="45">
        <v>2</v>
      </c>
      <c r="D97" s="45">
        <v>9</v>
      </c>
      <c r="E97" s="45">
        <f t="shared" si="18"/>
        <v>11</v>
      </c>
      <c r="F97" s="50">
        <v>0</v>
      </c>
      <c r="G97" s="58"/>
      <c r="H97" s="60"/>
      <c r="I97" s="60"/>
      <c r="J97" s="60"/>
      <c r="K97" s="60"/>
      <c r="L97" s="60"/>
      <c r="M97" s="60"/>
      <c r="N97" s="60"/>
      <c r="O97" s="57">
        <v>2</v>
      </c>
      <c r="P97" s="57">
        <v>2</v>
      </c>
      <c r="Q97" s="60"/>
      <c r="R97" s="60"/>
      <c r="S97" s="10"/>
      <c r="T97" s="10"/>
      <c r="U97" s="10"/>
    </row>
    <row r="98" spans="1:21" x14ac:dyDescent="0.2">
      <c r="C98" s="64" t="s">
        <v>103</v>
      </c>
      <c r="D98" s="64"/>
      <c r="E98" s="64"/>
      <c r="F98" s="64"/>
      <c r="G98" s="5">
        <f>SUM(G92:G97)</f>
        <v>1</v>
      </c>
      <c r="H98" s="5">
        <f t="shared" ref="H98:U98" si="19">SUM(H92:H97)</f>
        <v>2</v>
      </c>
      <c r="I98" s="5">
        <f t="shared" si="19"/>
        <v>2</v>
      </c>
      <c r="J98" s="5">
        <f t="shared" si="19"/>
        <v>2</v>
      </c>
      <c r="K98" s="5">
        <f t="shared" si="19"/>
        <v>2</v>
      </c>
      <c r="L98" s="5">
        <f t="shared" si="19"/>
        <v>2</v>
      </c>
      <c r="M98" s="5">
        <f t="shared" si="19"/>
        <v>2</v>
      </c>
      <c r="N98" s="5">
        <f t="shared" si="19"/>
        <v>3</v>
      </c>
      <c r="O98" s="5">
        <f t="shared" si="19"/>
        <v>5</v>
      </c>
      <c r="P98" s="5">
        <f t="shared" si="19"/>
        <v>5</v>
      </c>
      <c r="Q98" s="5">
        <f t="shared" si="19"/>
        <v>1</v>
      </c>
      <c r="R98" s="5">
        <f t="shared" si="19"/>
        <v>1</v>
      </c>
      <c r="S98" s="5">
        <f t="shared" si="19"/>
        <v>0</v>
      </c>
      <c r="T98" s="5">
        <f t="shared" si="19"/>
        <v>0</v>
      </c>
      <c r="U98" s="5">
        <f t="shared" si="19"/>
        <v>0</v>
      </c>
    </row>
    <row r="99" spans="1:21" x14ac:dyDescent="0.2">
      <c r="C99" t="s">
        <v>104</v>
      </c>
      <c r="G99" s="5">
        <v>2</v>
      </c>
      <c r="H99" s="5">
        <v>2</v>
      </c>
      <c r="I99" s="5">
        <v>2</v>
      </c>
      <c r="J99" s="5">
        <v>2</v>
      </c>
      <c r="K99" s="5">
        <v>2</v>
      </c>
      <c r="L99" s="5">
        <v>2</v>
      </c>
      <c r="M99" s="5">
        <v>2</v>
      </c>
      <c r="N99" s="5">
        <v>2</v>
      </c>
      <c r="O99" s="5">
        <v>2</v>
      </c>
      <c r="P99" s="5">
        <v>2</v>
      </c>
      <c r="Q99" s="5">
        <v>2</v>
      </c>
      <c r="R99" s="5">
        <v>2</v>
      </c>
      <c r="S99" s="5">
        <v>2</v>
      </c>
      <c r="T99" s="5">
        <v>2</v>
      </c>
      <c r="U99" s="5">
        <v>2</v>
      </c>
    </row>
    <row r="102" spans="1:21" ht="17" thickBot="1" x14ac:dyDescent="0.25">
      <c r="A102" s="52" t="s">
        <v>63</v>
      </c>
      <c r="B102" s="52" t="s">
        <v>67</v>
      </c>
      <c r="C102" s="52" t="s">
        <v>69</v>
      </c>
      <c r="D102" s="52" t="s">
        <v>64</v>
      </c>
      <c r="E102" s="52" t="s">
        <v>70</v>
      </c>
      <c r="F102" s="52" t="s">
        <v>85</v>
      </c>
      <c r="G102" s="53" t="s">
        <v>88</v>
      </c>
      <c r="H102" s="54" t="s">
        <v>89</v>
      </c>
      <c r="I102" s="54" t="s">
        <v>90</v>
      </c>
      <c r="J102" s="53" t="s">
        <v>91</v>
      </c>
      <c r="K102" s="54" t="s">
        <v>92</v>
      </c>
      <c r="L102" s="54" t="s">
        <v>93</v>
      </c>
      <c r="M102" s="53" t="s">
        <v>94</v>
      </c>
      <c r="N102" s="54" t="s">
        <v>95</v>
      </c>
      <c r="O102" s="54" t="s">
        <v>96</v>
      </c>
      <c r="P102" s="53" t="s">
        <v>97</v>
      </c>
      <c r="Q102" s="54" t="s">
        <v>98</v>
      </c>
      <c r="R102" s="54" t="s">
        <v>99</v>
      </c>
      <c r="S102" s="53" t="s">
        <v>100</v>
      </c>
      <c r="T102" s="54" t="s">
        <v>101</v>
      </c>
      <c r="U102" s="54" t="s">
        <v>102</v>
      </c>
    </row>
    <row r="103" spans="1:21" x14ac:dyDescent="0.2">
      <c r="A103" s="47" t="s">
        <v>4</v>
      </c>
      <c r="B103" s="55">
        <v>1</v>
      </c>
      <c r="C103" s="48">
        <v>1</v>
      </c>
      <c r="D103" s="48">
        <v>0</v>
      </c>
      <c r="E103" s="48">
        <f>D103+C103</f>
        <v>1</v>
      </c>
      <c r="F103" s="49">
        <v>0</v>
      </c>
      <c r="G103" s="56">
        <v>1</v>
      </c>
      <c r="H103" s="59"/>
      <c r="I103" s="59"/>
      <c r="J103" s="59"/>
      <c r="K103" s="59"/>
      <c r="L103" s="59"/>
      <c r="M103" s="55"/>
      <c r="N103" s="55"/>
      <c r="O103" s="55"/>
      <c r="P103" s="55"/>
      <c r="Q103" s="55"/>
      <c r="R103" s="55"/>
      <c r="S103" s="55"/>
      <c r="T103" s="55"/>
      <c r="U103" s="55"/>
    </row>
    <row r="104" spans="1:21" x14ac:dyDescent="0.2">
      <c r="A104" s="43" t="s">
        <v>6</v>
      </c>
      <c r="B104" s="10">
        <v>2</v>
      </c>
      <c r="C104" s="20">
        <v>3</v>
      </c>
      <c r="D104" s="63">
        <v>1</v>
      </c>
      <c r="E104" s="63">
        <f t="shared" ref="E104:E108" si="20">D104+C104</f>
        <v>4</v>
      </c>
      <c r="F104" s="42">
        <v>0</v>
      </c>
      <c r="G104" s="79" t="s">
        <v>112</v>
      </c>
      <c r="H104" s="57">
        <v>2</v>
      </c>
      <c r="I104" s="57">
        <v>2</v>
      </c>
      <c r="J104" s="62">
        <v>2</v>
      </c>
      <c r="K104" s="60"/>
      <c r="L104" s="60"/>
      <c r="M104" s="60"/>
      <c r="N104" s="60"/>
      <c r="O104" s="60"/>
      <c r="P104" s="60"/>
      <c r="Q104" s="60"/>
      <c r="R104" s="60"/>
      <c r="S104" s="10"/>
      <c r="T104" s="10"/>
      <c r="U104" s="10"/>
    </row>
    <row r="105" spans="1:21" x14ac:dyDescent="0.2">
      <c r="A105" s="43" t="s">
        <v>7</v>
      </c>
      <c r="B105" s="10">
        <v>2</v>
      </c>
      <c r="C105" s="20">
        <v>3</v>
      </c>
      <c r="D105" s="63">
        <v>4</v>
      </c>
      <c r="E105" s="63">
        <f t="shared" si="20"/>
        <v>7</v>
      </c>
      <c r="F105" s="42">
        <v>0</v>
      </c>
      <c r="G105" s="58"/>
      <c r="H105" s="79" t="s">
        <v>112</v>
      </c>
      <c r="I105" s="79" t="s">
        <v>112</v>
      </c>
      <c r="J105" s="79" t="s">
        <v>112</v>
      </c>
      <c r="K105" s="62">
        <v>2</v>
      </c>
      <c r="L105" s="62">
        <v>2</v>
      </c>
      <c r="M105" s="62">
        <v>2</v>
      </c>
      <c r="N105" s="60"/>
      <c r="O105" s="60"/>
      <c r="P105" s="60"/>
      <c r="Q105" s="60"/>
      <c r="R105" s="60"/>
      <c r="S105" s="10"/>
      <c r="T105" s="10"/>
      <c r="U105" s="10"/>
    </row>
    <row r="106" spans="1:21" x14ac:dyDescent="0.2">
      <c r="A106" s="43" t="s">
        <v>8</v>
      </c>
      <c r="B106" s="10">
        <v>1</v>
      </c>
      <c r="C106" s="20">
        <v>5</v>
      </c>
      <c r="D106" s="63">
        <v>8</v>
      </c>
      <c r="E106" s="63">
        <f t="shared" si="20"/>
        <v>13</v>
      </c>
      <c r="F106" s="42">
        <v>0</v>
      </c>
      <c r="G106" s="60"/>
      <c r="H106" s="60"/>
      <c r="I106" s="60"/>
      <c r="J106" s="79" t="s">
        <v>112</v>
      </c>
      <c r="K106" s="79" t="s">
        <v>112</v>
      </c>
      <c r="L106" s="79" t="s">
        <v>112</v>
      </c>
      <c r="M106" s="79" t="s">
        <v>112</v>
      </c>
      <c r="N106" s="57">
        <v>1</v>
      </c>
      <c r="O106" s="62">
        <v>1</v>
      </c>
      <c r="P106" s="62">
        <v>1</v>
      </c>
      <c r="Q106" s="62">
        <v>1</v>
      </c>
      <c r="R106" s="62">
        <v>1</v>
      </c>
      <c r="S106" s="10"/>
      <c r="T106" s="10"/>
      <c r="U106" s="10"/>
    </row>
    <row r="107" spans="1:21" x14ac:dyDescent="0.2">
      <c r="A107" s="43" t="s">
        <v>10</v>
      </c>
      <c r="B107" s="10">
        <v>2</v>
      </c>
      <c r="C107" s="20">
        <v>3</v>
      </c>
      <c r="D107" s="63">
        <v>8</v>
      </c>
      <c r="E107" s="63">
        <f t="shared" si="20"/>
        <v>11</v>
      </c>
      <c r="F107" s="42">
        <v>0</v>
      </c>
      <c r="G107" s="60"/>
      <c r="H107" s="60"/>
      <c r="I107" s="60"/>
      <c r="J107" s="79" t="s">
        <v>112</v>
      </c>
      <c r="K107" s="79" t="s">
        <v>112</v>
      </c>
      <c r="L107" s="79" t="s">
        <v>112</v>
      </c>
      <c r="M107" s="79" t="s">
        <v>112</v>
      </c>
      <c r="N107" s="79" t="s">
        <v>112</v>
      </c>
      <c r="O107" s="62">
        <v>2</v>
      </c>
      <c r="P107" s="62">
        <v>2</v>
      </c>
      <c r="Q107" s="62">
        <v>2</v>
      </c>
      <c r="R107" s="60"/>
      <c r="S107" s="10"/>
      <c r="T107" s="10"/>
      <c r="U107" s="10"/>
    </row>
    <row r="108" spans="1:21" ht="17" thickBot="1" x14ac:dyDescent="0.25">
      <c r="A108" s="44" t="s">
        <v>11</v>
      </c>
      <c r="B108" s="10">
        <v>2</v>
      </c>
      <c r="C108" s="45">
        <v>2</v>
      </c>
      <c r="D108" s="45">
        <v>9</v>
      </c>
      <c r="E108" s="45">
        <f t="shared" si="20"/>
        <v>11</v>
      </c>
      <c r="F108" s="50">
        <v>0</v>
      </c>
      <c r="G108" s="58"/>
      <c r="H108" s="60"/>
      <c r="I108" s="60"/>
      <c r="J108" s="60"/>
      <c r="K108" s="60"/>
      <c r="L108" s="60"/>
      <c r="M108" s="60"/>
      <c r="N108" s="60"/>
      <c r="O108" s="57">
        <v>2</v>
      </c>
      <c r="P108" s="57">
        <v>2</v>
      </c>
      <c r="Q108" s="60"/>
      <c r="R108" s="60"/>
      <c r="S108" s="10"/>
      <c r="T108" s="10"/>
      <c r="U108" s="10"/>
    </row>
    <row r="109" spans="1:21" x14ac:dyDescent="0.2">
      <c r="C109" s="64" t="s">
        <v>103</v>
      </c>
      <c r="D109" s="64"/>
      <c r="E109" s="64"/>
      <c r="F109" s="64"/>
      <c r="G109" s="5">
        <f>SUM(G103:G108)</f>
        <v>1</v>
      </c>
      <c r="H109" s="5">
        <f t="shared" ref="H109:U109" si="21">SUM(H103:H108)</f>
        <v>2</v>
      </c>
      <c r="I109" s="5">
        <f t="shared" si="21"/>
        <v>2</v>
      </c>
      <c r="J109" s="5">
        <f t="shared" si="21"/>
        <v>2</v>
      </c>
      <c r="K109" s="5">
        <f t="shared" si="21"/>
        <v>2</v>
      </c>
      <c r="L109" s="5">
        <f t="shared" si="21"/>
        <v>2</v>
      </c>
      <c r="M109" s="5">
        <f t="shared" si="21"/>
        <v>2</v>
      </c>
      <c r="N109" s="5">
        <f t="shared" si="21"/>
        <v>1</v>
      </c>
      <c r="O109" s="5">
        <f t="shared" si="21"/>
        <v>5</v>
      </c>
      <c r="P109" s="5">
        <f t="shared" si="21"/>
        <v>5</v>
      </c>
      <c r="Q109" s="5">
        <f t="shared" si="21"/>
        <v>3</v>
      </c>
      <c r="R109" s="5">
        <f t="shared" si="21"/>
        <v>1</v>
      </c>
      <c r="S109" s="5">
        <f t="shared" si="21"/>
        <v>0</v>
      </c>
      <c r="T109" s="5">
        <f t="shared" si="21"/>
        <v>0</v>
      </c>
      <c r="U109" s="5">
        <f t="shared" si="21"/>
        <v>0</v>
      </c>
    </row>
    <row r="110" spans="1:21" x14ac:dyDescent="0.2">
      <c r="C110" t="s">
        <v>104</v>
      </c>
      <c r="G110" s="5">
        <v>2</v>
      </c>
      <c r="H110" s="5">
        <v>2</v>
      </c>
      <c r="I110" s="5">
        <v>2</v>
      </c>
      <c r="J110" s="5">
        <v>2</v>
      </c>
      <c r="K110" s="5">
        <v>2</v>
      </c>
      <c r="L110" s="5">
        <v>2</v>
      </c>
      <c r="M110" s="5">
        <v>2</v>
      </c>
      <c r="N110" s="5">
        <v>2</v>
      </c>
      <c r="O110" s="5">
        <v>2</v>
      </c>
      <c r="P110" s="5">
        <v>2</v>
      </c>
      <c r="Q110" s="5">
        <v>2</v>
      </c>
      <c r="R110" s="5">
        <v>2</v>
      </c>
      <c r="S110" s="5">
        <v>2</v>
      </c>
      <c r="T110" s="5">
        <v>2</v>
      </c>
      <c r="U110" s="5">
        <v>2</v>
      </c>
    </row>
    <row r="113" spans="1:21" ht="17" thickBot="1" x14ac:dyDescent="0.25">
      <c r="A113" s="52" t="s">
        <v>63</v>
      </c>
      <c r="B113" s="52" t="s">
        <v>67</v>
      </c>
      <c r="C113" s="52" t="s">
        <v>69</v>
      </c>
      <c r="D113" s="52" t="s">
        <v>64</v>
      </c>
      <c r="E113" s="52" t="s">
        <v>70</v>
      </c>
      <c r="F113" s="52" t="s">
        <v>85</v>
      </c>
      <c r="G113" s="53" t="s">
        <v>88</v>
      </c>
      <c r="H113" s="54" t="s">
        <v>89</v>
      </c>
      <c r="I113" s="54" t="s">
        <v>90</v>
      </c>
      <c r="J113" s="53" t="s">
        <v>91</v>
      </c>
      <c r="K113" s="54" t="s">
        <v>92</v>
      </c>
      <c r="L113" s="54" t="s">
        <v>93</v>
      </c>
      <c r="M113" s="53" t="s">
        <v>94</v>
      </c>
      <c r="N113" s="54" t="s">
        <v>95</v>
      </c>
      <c r="O113" s="54" t="s">
        <v>96</v>
      </c>
      <c r="P113" s="53" t="s">
        <v>97</v>
      </c>
      <c r="Q113" s="54" t="s">
        <v>98</v>
      </c>
      <c r="R113" s="54" t="s">
        <v>99</v>
      </c>
      <c r="S113" s="53" t="s">
        <v>100</v>
      </c>
      <c r="T113" s="54" t="s">
        <v>101</v>
      </c>
      <c r="U113" s="54" t="s">
        <v>102</v>
      </c>
    </row>
    <row r="114" spans="1:21" x14ac:dyDescent="0.2">
      <c r="A114" s="47" t="s">
        <v>4</v>
      </c>
      <c r="B114" s="55">
        <v>1</v>
      </c>
      <c r="C114" s="48">
        <v>1</v>
      </c>
      <c r="D114" s="48">
        <v>0</v>
      </c>
      <c r="E114" s="48">
        <f>D114+C114</f>
        <v>1</v>
      </c>
      <c r="F114" s="49">
        <v>0</v>
      </c>
      <c r="G114" s="56">
        <v>1</v>
      </c>
      <c r="H114" s="59"/>
      <c r="I114" s="59"/>
      <c r="J114" s="59"/>
      <c r="K114" s="59"/>
      <c r="L114" s="59"/>
      <c r="M114" s="55"/>
      <c r="N114" s="55"/>
      <c r="O114" s="55"/>
      <c r="P114" s="55"/>
      <c r="Q114" s="55"/>
      <c r="R114" s="55"/>
      <c r="S114" s="55"/>
      <c r="T114" s="55"/>
      <c r="U114" s="55"/>
    </row>
    <row r="115" spans="1:21" x14ac:dyDescent="0.2">
      <c r="A115" s="43" t="s">
        <v>6</v>
      </c>
      <c r="B115" s="10">
        <v>2</v>
      </c>
      <c r="C115" s="20">
        <v>3</v>
      </c>
      <c r="D115" s="63">
        <v>1</v>
      </c>
      <c r="E115" s="63">
        <f t="shared" ref="E115:E119" si="22">D115+C115</f>
        <v>4</v>
      </c>
      <c r="F115" s="42">
        <v>0</v>
      </c>
      <c r="G115" s="79" t="s">
        <v>112</v>
      </c>
      <c r="H115" s="57">
        <v>2</v>
      </c>
      <c r="I115" s="57">
        <v>2</v>
      </c>
      <c r="J115" s="62">
        <v>2</v>
      </c>
      <c r="K115" s="60"/>
      <c r="L115" s="60"/>
      <c r="M115" s="60"/>
      <c r="N115" s="60"/>
      <c r="O115" s="60"/>
      <c r="P115" s="60"/>
      <c r="Q115" s="60"/>
      <c r="R115" s="60"/>
      <c r="S115" s="10"/>
      <c r="T115" s="10"/>
      <c r="U115" s="10"/>
    </row>
    <row r="116" spans="1:21" x14ac:dyDescent="0.2">
      <c r="A116" s="43" t="s">
        <v>7</v>
      </c>
      <c r="B116" s="10">
        <v>2</v>
      </c>
      <c r="C116" s="20">
        <v>3</v>
      </c>
      <c r="D116" s="63">
        <v>4</v>
      </c>
      <c r="E116" s="63">
        <f t="shared" si="22"/>
        <v>7</v>
      </c>
      <c r="F116" s="42">
        <v>0</v>
      </c>
      <c r="G116" s="58"/>
      <c r="H116" s="79" t="s">
        <v>112</v>
      </c>
      <c r="I116" s="79" t="s">
        <v>112</v>
      </c>
      <c r="J116" s="79" t="s">
        <v>112</v>
      </c>
      <c r="K116" s="62">
        <v>2</v>
      </c>
      <c r="L116" s="62">
        <v>2</v>
      </c>
      <c r="M116" s="62">
        <v>2</v>
      </c>
      <c r="N116" s="60"/>
      <c r="O116" s="60"/>
      <c r="P116" s="60"/>
      <c r="Q116" s="60"/>
      <c r="R116" s="60"/>
      <c r="S116" s="10"/>
      <c r="T116" s="10"/>
      <c r="U116" s="10"/>
    </row>
    <row r="117" spans="1:21" x14ac:dyDescent="0.2">
      <c r="A117" s="43" t="s">
        <v>8</v>
      </c>
      <c r="B117" s="10">
        <v>1</v>
      </c>
      <c r="C117" s="20">
        <v>5</v>
      </c>
      <c r="D117" s="63">
        <v>8</v>
      </c>
      <c r="E117" s="63">
        <f t="shared" si="22"/>
        <v>13</v>
      </c>
      <c r="F117" s="42">
        <v>0</v>
      </c>
      <c r="G117" s="60"/>
      <c r="H117" s="60"/>
      <c r="I117" s="60"/>
      <c r="J117" s="79" t="s">
        <v>112</v>
      </c>
      <c r="K117" s="79" t="s">
        <v>112</v>
      </c>
      <c r="L117" s="79" t="s">
        <v>112</v>
      </c>
      <c r="M117" s="79" t="s">
        <v>112</v>
      </c>
      <c r="N117" s="57">
        <v>1</v>
      </c>
      <c r="O117" s="62">
        <v>1</v>
      </c>
      <c r="P117" s="62">
        <v>1</v>
      </c>
      <c r="Q117" s="62">
        <v>1</v>
      </c>
      <c r="R117" s="62">
        <v>1</v>
      </c>
      <c r="S117" s="10"/>
      <c r="T117" s="10"/>
      <c r="U117" s="10"/>
    </row>
    <row r="118" spans="1:21" x14ac:dyDescent="0.2">
      <c r="A118" s="43" t="s">
        <v>10</v>
      </c>
      <c r="B118" s="10">
        <v>2</v>
      </c>
      <c r="C118" s="20">
        <v>3</v>
      </c>
      <c r="D118" s="63">
        <v>9</v>
      </c>
      <c r="E118" s="63">
        <f t="shared" si="22"/>
        <v>12</v>
      </c>
      <c r="F118" s="42">
        <v>0</v>
      </c>
      <c r="G118" s="60"/>
      <c r="H118" s="60"/>
      <c r="I118" s="60"/>
      <c r="J118" s="79" t="s">
        <v>112</v>
      </c>
      <c r="K118" s="79" t="s">
        <v>112</v>
      </c>
      <c r="L118" s="79" t="s">
        <v>112</v>
      </c>
      <c r="M118" s="79" t="s">
        <v>112</v>
      </c>
      <c r="N118" s="79" t="s">
        <v>112</v>
      </c>
      <c r="O118" s="79" t="s">
        <v>112</v>
      </c>
      <c r="P118" s="62">
        <v>2</v>
      </c>
      <c r="Q118" s="62">
        <v>2</v>
      </c>
      <c r="R118" s="62">
        <v>2</v>
      </c>
      <c r="S118" s="10"/>
      <c r="T118" s="10"/>
      <c r="U118" s="10"/>
    </row>
    <row r="119" spans="1:21" ht="17" thickBot="1" x14ac:dyDescent="0.25">
      <c r="A119" s="44" t="s">
        <v>11</v>
      </c>
      <c r="B119" s="10">
        <v>2</v>
      </c>
      <c r="C119" s="45">
        <v>2</v>
      </c>
      <c r="D119" s="76">
        <v>10</v>
      </c>
      <c r="E119" s="76">
        <f t="shared" si="22"/>
        <v>12</v>
      </c>
      <c r="F119" s="50">
        <v>0</v>
      </c>
      <c r="G119" s="58"/>
      <c r="H119" s="60"/>
      <c r="I119" s="60"/>
      <c r="J119" s="60"/>
      <c r="K119" s="60"/>
      <c r="L119" s="60"/>
      <c r="M119" s="60"/>
      <c r="N119" s="60"/>
      <c r="O119" s="79" t="s">
        <v>112</v>
      </c>
      <c r="P119" s="57">
        <v>2</v>
      </c>
      <c r="Q119" s="62">
        <v>2</v>
      </c>
      <c r="R119" s="60"/>
      <c r="S119" s="10"/>
      <c r="T119" s="10"/>
      <c r="U119" s="10"/>
    </row>
    <row r="120" spans="1:21" x14ac:dyDescent="0.2">
      <c r="C120" s="64" t="s">
        <v>103</v>
      </c>
      <c r="D120" s="64"/>
      <c r="E120" s="64"/>
      <c r="F120" s="64"/>
      <c r="G120" s="5">
        <f>SUM(G114:G119)</f>
        <v>1</v>
      </c>
      <c r="H120" s="5">
        <f t="shared" ref="H120:U120" si="23">SUM(H114:H119)</f>
        <v>2</v>
      </c>
      <c r="I120" s="5">
        <f t="shared" si="23"/>
        <v>2</v>
      </c>
      <c r="J120" s="5">
        <f t="shared" si="23"/>
        <v>2</v>
      </c>
      <c r="K120" s="5">
        <f t="shared" si="23"/>
        <v>2</v>
      </c>
      <c r="L120" s="5">
        <f t="shared" si="23"/>
        <v>2</v>
      </c>
      <c r="M120" s="5">
        <f t="shared" si="23"/>
        <v>2</v>
      </c>
      <c r="N120" s="5">
        <f t="shared" si="23"/>
        <v>1</v>
      </c>
      <c r="O120" s="5">
        <f t="shared" si="23"/>
        <v>1</v>
      </c>
      <c r="P120" s="5">
        <f t="shared" si="23"/>
        <v>5</v>
      </c>
      <c r="Q120" s="5">
        <f t="shared" si="23"/>
        <v>5</v>
      </c>
      <c r="R120" s="5">
        <f t="shared" si="23"/>
        <v>3</v>
      </c>
      <c r="S120" s="5">
        <f t="shared" si="23"/>
        <v>0</v>
      </c>
      <c r="T120" s="5">
        <f t="shared" si="23"/>
        <v>0</v>
      </c>
      <c r="U120" s="5">
        <f t="shared" si="23"/>
        <v>0</v>
      </c>
    </row>
    <row r="121" spans="1:21" x14ac:dyDescent="0.2">
      <c r="C121" t="s">
        <v>104</v>
      </c>
      <c r="G121" s="5">
        <v>2</v>
      </c>
      <c r="H121" s="5">
        <v>2</v>
      </c>
      <c r="I121" s="5">
        <v>2</v>
      </c>
      <c r="J121" s="5">
        <v>2</v>
      </c>
      <c r="K121" s="5">
        <v>2</v>
      </c>
      <c r="L121" s="5">
        <v>2</v>
      </c>
      <c r="M121" s="5">
        <v>2</v>
      </c>
      <c r="N121" s="5">
        <v>2</v>
      </c>
      <c r="O121" s="5">
        <v>2</v>
      </c>
      <c r="P121" s="5">
        <v>2</v>
      </c>
      <c r="Q121" s="5">
        <v>2</v>
      </c>
      <c r="R121" s="5">
        <v>2</v>
      </c>
      <c r="S121" s="5">
        <v>2</v>
      </c>
      <c r="T121" s="5">
        <v>2</v>
      </c>
      <c r="U121" s="5">
        <v>2</v>
      </c>
    </row>
    <row r="124" spans="1:21" ht="17" thickBot="1" x14ac:dyDescent="0.25">
      <c r="A124" s="52" t="s">
        <v>63</v>
      </c>
      <c r="B124" s="52" t="s">
        <v>67</v>
      </c>
      <c r="C124" s="52" t="s">
        <v>69</v>
      </c>
      <c r="D124" s="52" t="s">
        <v>64</v>
      </c>
      <c r="E124" s="52" t="s">
        <v>70</v>
      </c>
      <c r="F124" s="52" t="s">
        <v>85</v>
      </c>
      <c r="G124" s="53" t="s">
        <v>88</v>
      </c>
      <c r="H124" s="54" t="s">
        <v>89</v>
      </c>
      <c r="I124" s="54" t="s">
        <v>90</v>
      </c>
      <c r="J124" s="53" t="s">
        <v>91</v>
      </c>
      <c r="K124" s="54" t="s">
        <v>92</v>
      </c>
      <c r="L124" s="54" t="s">
        <v>93</v>
      </c>
      <c r="M124" s="53" t="s">
        <v>94</v>
      </c>
      <c r="N124" s="54" t="s">
        <v>95</v>
      </c>
      <c r="O124" s="54" t="s">
        <v>96</v>
      </c>
      <c r="P124" s="53" t="s">
        <v>97</v>
      </c>
      <c r="Q124" s="54" t="s">
        <v>98</v>
      </c>
      <c r="R124" s="54" t="s">
        <v>99</v>
      </c>
      <c r="S124" s="53" t="s">
        <v>100</v>
      </c>
      <c r="T124" s="54" t="s">
        <v>101</v>
      </c>
      <c r="U124" s="54" t="s">
        <v>102</v>
      </c>
    </row>
    <row r="125" spans="1:21" x14ac:dyDescent="0.2">
      <c r="A125" s="47" t="s">
        <v>4</v>
      </c>
      <c r="B125" s="55">
        <v>1</v>
      </c>
      <c r="C125" s="48">
        <v>1</v>
      </c>
      <c r="D125" s="48">
        <v>0</v>
      </c>
      <c r="E125" s="48">
        <f>D125+C125</f>
        <v>1</v>
      </c>
      <c r="F125" s="49">
        <v>0</v>
      </c>
      <c r="G125" s="56">
        <v>1</v>
      </c>
      <c r="H125" s="59"/>
      <c r="I125" s="59"/>
      <c r="J125" s="59"/>
      <c r="K125" s="59"/>
      <c r="L125" s="59"/>
      <c r="M125" s="55"/>
      <c r="N125" s="55"/>
      <c r="O125" s="55"/>
      <c r="P125" s="55"/>
      <c r="Q125" s="55"/>
      <c r="R125" s="55"/>
      <c r="S125" s="55"/>
      <c r="T125" s="78"/>
      <c r="U125" s="78"/>
    </row>
    <row r="126" spans="1:21" x14ac:dyDescent="0.2">
      <c r="A126" s="43" t="s">
        <v>6</v>
      </c>
      <c r="B126" s="10">
        <v>2</v>
      </c>
      <c r="C126" s="20">
        <v>3</v>
      </c>
      <c r="D126" s="63">
        <v>1</v>
      </c>
      <c r="E126" s="63">
        <f t="shared" ref="E126:E130" si="24">D126+C126</f>
        <v>4</v>
      </c>
      <c r="F126" s="42">
        <v>0</v>
      </c>
      <c r="G126" s="79" t="s">
        <v>112</v>
      </c>
      <c r="H126" s="57">
        <v>2</v>
      </c>
      <c r="I126" s="57">
        <v>2</v>
      </c>
      <c r="J126" s="62">
        <v>2</v>
      </c>
      <c r="K126" s="60"/>
      <c r="L126" s="60"/>
      <c r="M126" s="60"/>
      <c r="N126" s="60"/>
      <c r="O126" s="60"/>
      <c r="P126" s="60"/>
      <c r="Q126" s="60"/>
      <c r="R126" s="60"/>
      <c r="S126" s="10"/>
      <c r="T126" s="77"/>
      <c r="U126" s="77"/>
    </row>
    <row r="127" spans="1:21" x14ac:dyDescent="0.2">
      <c r="A127" s="43" t="s">
        <v>7</v>
      </c>
      <c r="B127" s="10">
        <v>2</v>
      </c>
      <c r="C127" s="20">
        <v>3</v>
      </c>
      <c r="D127" s="63">
        <v>4</v>
      </c>
      <c r="E127" s="63">
        <f t="shared" si="24"/>
        <v>7</v>
      </c>
      <c r="F127" s="42">
        <v>0</v>
      </c>
      <c r="G127" s="58"/>
      <c r="H127" s="79" t="s">
        <v>112</v>
      </c>
      <c r="I127" s="79" t="s">
        <v>112</v>
      </c>
      <c r="J127" s="79" t="s">
        <v>112</v>
      </c>
      <c r="K127" s="62">
        <v>2</v>
      </c>
      <c r="L127" s="62">
        <v>2</v>
      </c>
      <c r="M127" s="62">
        <v>2</v>
      </c>
      <c r="N127" s="60"/>
      <c r="O127" s="60"/>
      <c r="P127" s="60"/>
      <c r="Q127" s="60"/>
      <c r="R127" s="60"/>
      <c r="S127" s="10"/>
      <c r="T127" s="77"/>
      <c r="U127" s="77"/>
    </row>
    <row r="128" spans="1:21" x14ac:dyDescent="0.2">
      <c r="A128" s="43" t="s">
        <v>8</v>
      </c>
      <c r="B128" s="10">
        <v>1</v>
      </c>
      <c r="C128" s="20">
        <v>5</v>
      </c>
      <c r="D128" s="63">
        <v>8</v>
      </c>
      <c r="E128" s="63">
        <f t="shared" si="24"/>
        <v>13</v>
      </c>
      <c r="F128" s="42">
        <v>0</v>
      </c>
      <c r="G128" s="60"/>
      <c r="H128" s="60"/>
      <c r="I128" s="60"/>
      <c r="J128" s="79" t="s">
        <v>112</v>
      </c>
      <c r="K128" s="79" t="s">
        <v>112</v>
      </c>
      <c r="L128" s="79" t="s">
        <v>112</v>
      </c>
      <c r="M128" s="79" t="s">
        <v>112</v>
      </c>
      <c r="N128" s="57">
        <v>1</v>
      </c>
      <c r="O128" s="62">
        <v>1</v>
      </c>
      <c r="P128" s="62">
        <v>1</v>
      </c>
      <c r="Q128" s="62">
        <v>1</v>
      </c>
      <c r="R128" s="62">
        <v>1</v>
      </c>
      <c r="S128" s="10"/>
      <c r="T128" s="77"/>
      <c r="U128" s="77"/>
    </row>
    <row r="129" spans="1:26" x14ac:dyDescent="0.2">
      <c r="A129" s="43" t="s">
        <v>10</v>
      </c>
      <c r="B129" s="10">
        <v>2</v>
      </c>
      <c r="C129" s="20">
        <v>3</v>
      </c>
      <c r="D129" s="63">
        <v>10</v>
      </c>
      <c r="E129" s="63">
        <f t="shared" si="24"/>
        <v>13</v>
      </c>
      <c r="F129" s="42">
        <v>0</v>
      </c>
      <c r="G129" s="60"/>
      <c r="H129" s="60"/>
      <c r="I129" s="60"/>
      <c r="J129" s="79" t="s">
        <v>112</v>
      </c>
      <c r="K129" s="79" t="s">
        <v>112</v>
      </c>
      <c r="L129" s="79" t="s">
        <v>112</v>
      </c>
      <c r="M129" s="79" t="s">
        <v>112</v>
      </c>
      <c r="N129" s="79" t="s">
        <v>112</v>
      </c>
      <c r="O129" s="79" t="s">
        <v>112</v>
      </c>
      <c r="P129" s="79" t="s">
        <v>112</v>
      </c>
      <c r="Q129" s="62">
        <v>2</v>
      </c>
      <c r="R129" s="62">
        <v>2</v>
      </c>
      <c r="S129" s="62">
        <v>2</v>
      </c>
      <c r="T129" s="77"/>
      <c r="U129" s="77"/>
    </row>
    <row r="130" spans="1:26" ht="17" thickBot="1" x14ac:dyDescent="0.25">
      <c r="A130" s="44" t="s">
        <v>11</v>
      </c>
      <c r="B130" s="10">
        <v>2</v>
      </c>
      <c r="C130" s="45">
        <v>2</v>
      </c>
      <c r="D130" s="76">
        <v>11</v>
      </c>
      <c r="E130" s="76">
        <f t="shared" si="24"/>
        <v>13</v>
      </c>
      <c r="F130" s="50">
        <v>0</v>
      </c>
      <c r="G130" s="58"/>
      <c r="H130" s="60"/>
      <c r="I130" s="60"/>
      <c r="J130" s="60"/>
      <c r="K130" s="60"/>
      <c r="L130" s="60"/>
      <c r="M130" s="60"/>
      <c r="N130" s="60"/>
      <c r="O130" s="79" t="s">
        <v>112</v>
      </c>
      <c r="P130" s="79" t="s">
        <v>112</v>
      </c>
      <c r="Q130" s="62">
        <v>2</v>
      </c>
      <c r="R130" s="62">
        <v>2</v>
      </c>
      <c r="S130" s="77"/>
      <c r="T130" s="77"/>
      <c r="U130" s="77"/>
    </row>
    <row r="131" spans="1:26" x14ac:dyDescent="0.2">
      <c r="C131" s="64" t="s">
        <v>103</v>
      </c>
      <c r="D131" s="64"/>
      <c r="E131" s="64"/>
      <c r="F131" s="64"/>
      <c r="G131" s="5">
        <f>SUM(G125:G130)</f>
        <v>1</v>
      </c>
      <c r="H131" s="5">
        <f t="shared" ref="H131:U131" si="25">SUM(H125:H130)</f>
        <v>2</v>
      </c>
      <c r="I131" s="5">
        <f t="shared" si="25"/>
        <v>2</v>
      </c>
      <c r="J131" s="5">
        <f t="shared" si="25"/>
        <v>2</v>
      </c>
      <c r="K131" s="5">
        <f t="shared" si="25"/>
        <v>2</v>
      </c>
      <c r="L131" s="5">
        <f t="shared" si="25"/>
        <v>2</v>
      </c>
      <c r="M131" s="5">
        <f t="shared" si="25"/>
        <v>2</v>
      </c>
      <c r="N131" s="5">
        <f t="shared" si="25"/>
        <v>1</v>
      </c>
      <c r="O131" s="5">
        <f t="shared" si="25"/>
        <v>1</v>
      </c>
      <c r="P131" s="5">
        <f t="shared" si="25"/>
        <v>1</v>
      </c>
      <c r="Q131" s="5">
        <f t="shared" si="25"/>
        <v>5</v>
      </c>
      <c r="R131" s="5">
        <f t="shared" si="25"/>
        <v>5</v>
      </c>
      <c r="S131" s="5">
        <f t="shared" si="25"/>
        <v>2</v>
      </c>
      <c r="T131" s="5">
        <f t="shared" si="25"/>
        <v>0</v>
      </c>
      <c r="U131" s="5">
        <f t="shared" si="25"/>
        <v>0</v>
      </c>
    </row>
    <row r="132" spans="1:26" x14ac:dyDescent="0.2">
      <c r="C132" t="s">
        <v>104</v>
      </c>
      <c r="G132" s="5">
        <v>2</v>
      </c>
      <c r="H132" s="5">
        <v>2</v>
      </c>
      <c r="I132" s="5">
        <v>2</v>
      </c>
      <c r="J132" s="5">
        <v>2</v>
      </c>
      <c r="K132" s="5">
        <v>2</v>
      </c>
      <c r="L132" s="5">
        <v>2</v>
      </c>
      <c r="M132" s="5">
        <v>2</v>
      </c>
      <c r="N132" s="5">
        <v>2</v>
      </c>
      <c r="O132" s="5">
        <v>2</v>
      </c>
      <c r="P132" s="5">
        <v>2</v>
      </c>
      <c r="Q132" s="5">
        <v>2</v>
      </c>
      <c r="R132" s="5">
        <v>2</v>
      </c>
      <c r="S132" s="5">
        <v>2</v>
      </c>
      <c r="T132" s="5">
        <v>2</v>
      </c>
      <c r="U132" s="5">
        <v>2</v>
      </c>
    </row>
    <row r="135" spans="1:26" ht="17" thickBot="1" x14ac:dyDescent="0.25">
      <c r="A135" s="52" t="s">
        <v>63</v>
      </c>
      <c r="B135" s="52" t="s">
        <v>67</v>
      </c>
      <c r="C135" s="52" t="s">
        <v>69</v>
      </c>
      <c r="D135" s="52" t="s">
        <v>64</v>
      </c>
      <c r="E135" s="52" t="s">
        <v>70</v>
      </c>
      <c r="F135" s="52" t="s">
        <v>85</v>
      </c>
      <c r="G135" s="53" t="s">
        <v>88</v>
      </c>
      <c r="H135" s="54" t="s">
        <v>89</v>
      </c>
      <c r="I135" s="54" t="s">
        <v>90</v>
      </c>
      <c r="J135" s="53" t="s">
        <v>91</v>
      </c>
      <c r="K135" s="54" t="s">
        <v>92</v>
      </c>
      <c r="L135" s="54" t="s">
        <v>93</v>
      </c>
      <c r="M135" s="53" t="s">
        <v>94</v>
      </c>
      <c r="N135" s="54" t="s">
        <v>95</v>
      </c>
      <c r="O135" s="54" t="s">
        <v>96</v>
      </c>
      <c r="P135" s="53" t="s">
        <v>97</v>
      </c>
      <c r="Q135" s="54" t="s">
        <v>98</v>
      </c>
      <c r="R135" s="54" t="s">
        <v>99</v>
      </c>
      <c r="S135" s="53" t="s">
        <v>100</v>
      </c>
      <c r="T135" s="54" t="s">
        <v>101</v>
      </c>
      <c r="U135" s="54" t="s">
        <v>102</v>
      </c>
      <c r="V135" s="54" t="s">
        <v>113</v>
      </c>
      <c r="W135" s="54" t="s">
        <v>114</v>
      </c>
      <c r="X135" s="54" t="s">
        <v>115</v>
      </c>
      <c r="Y135" s="54" t="s">
        <v>116</v>
      </c>
      <c r="Z135" s="54" t="s">
        <v>117</v>
      </c>
    </row>
    <row r="136" spans="1:26" x14ac:dyDescent="0.2">
      <c r="A136" s="47" t="s">
        <v>4</v>
      </c>
      <c r="B136" s="55">
        <v>1</v>
      </c>
      <c r="C136" s="48">
        <v>1</v>
      </c>
      <c r="D136" s="48">
        <v>0</v>
      </c>
      <c r="E136" s="48">
        <f>D136+C136</f>
        <v>1</v>
      </c>
      <c r="F136" s="49">
        <v>0</v>
      </c>
      <c r="G136" s="56">
        <v>1</v>
      </c>
      <c r="H136" s="59"/>
      <c r="I136" s="59"/>
      <c r="J136" s="59"/>
      <c r="K136" s="59"/>
      <c r="L136" s="59"/>
      <c r="M136" s="55"/>
      <c r="N136" s="55"/>
      <c r="O136" s="55"/>
      <c r="P136" s="55"/>
      <c r="Q136" s="55"/>
      <c r="R136" s="55"/>
      <c r="S136" s="55"/>
      <c r="T136" s="78"/>
      <c r="U136" s="78"/>
      <c r="V136" s="78"/>
      <c r="W136" s="78"/>
      <c r="X136" s="78"/>
      <c r="Y136" s="78"/>
      <c r="Z136" s="78"/>
    </row>
    <row r="137" spans="1:26" x14ac:dyDescent="0.2">
      <c r="A137" s="43" t="s">
        <v>6</v>
      </c>
      <c r="B137" s="10">
        <v>2</v>
      </c>
      <c r="C137" s="20">
        <v>3</v>
      </c>
      <c r="D137" s="63">
        <v>1</v>
      </c>
      <c r="E137" s="63">
        <f t="shared" ref="E137:E141" si="26">D137+C137</f>
        <v>4</v>
      </c>
      <c r="F137" s="42">
        <v>0</v>
      </c>
      <c r="G137" s="79" t="s">
        <v>112</v>
      </c>
      <c r="H137" s="57">
        <v>2</v>
      </c>
      <c r="I137" s="57">
        <v>2</v>
      </c>
      <c r="J137" s="62">
        <v>2</v>
      </c>
      <c r="K137" s="60"/>
      <c r="L137" s="60"/>
      <c r="M137" s="60"/>
      <c r="N137" s="60"/>
      <c r="O137" s="60"/>
      <c r="P137" s="60"/>
      <c r="Q137" s="60"/>
      <c r="R137" s="60"/>
      <c r="S137" s="10"/>
      <c r="T137" s="77"/>
      <c r="U137" s="77"/>
      <c r="V137" s="77"/>
      <c r="W137" s="77"/>
      <c r="X137" s="77"/>
      <c r="Y137" s="77"/>
      <c r="Z137" s="77"/>
    </row>
    <row r="138" spans="1:26" x14ac:dyDescent="0.2">
      <c r="A138" s="43" t="s">
        <v>7</v>
      </c>
      <c r="B138" s="10">
        <v>2</v>
      </c>
      <c r="C138" s="20">
        <v>3</v>
      </c>
      <c r="D138" s="63">
        <v>4</v>
      </c>
      <c r="E138" s="63">
        <f t="shared" si="26"/>
        <v>7</v>
      </c>
      <c r="F138" s="42">
        <v>0</v>
      </c>
      <c r="G138" s="58"/>
      <c r="H138" s="79" t="s">
        <v>112</v>
      </c>
      <c r="I138" s="79" t="s">
        <v>112</v>
      </c>
      <c r="J138" s="79" t="s">
        <v>112</v>
      </c>
      <c r="K138" s="62">
        <v>2</v>
      </c>
      <c r="L138" s="62">
        <v>2</v>
      </c>
      <c r="M138" s="62">
        <v>2</v>
      </c>
      <c r="N138" s="60"/>
      <c r="O138" s="60"/>
      <c r="P138" s="60"/>
      <c r="Q138" s="60"/>
      <c r="R138" s="60"/>
      <c r="S138" s="10"/>
      <c r="T138" s="77"/>
      <c r="U138" s="77"/>
      <c r="V138" s="77"/>
      <c r="W138" s="77"/>
      <c r="X138" s="77"/>
      <c r="Y138" s="77"/>
      <c r="Z138" s="77"/>
    </row>
    <row r="139" spans="1:26" x14ac:dyDescent="0.2">
      <c r="A139" s="43" t="s">
        <v>8</v>
      </c>
      <c r="B139" s="10">
        <v>1</v>
      </c>
      <c r="C139" s="20">
        <v>5</v>
      </c>
      <c r="D139" s="63">
        <v>8</v>
      </c>
      <c r="E139" s="63">
        <f t="shared" si="26"/>
        <v>13</v>
      </c>
      <c r="F139" s="42">
        <v>0</v>
      </c>
      <c r="G139" s="60"/>
      <c r="H139" s="60"/>
      <c r="I139" s="60"/>
      <c r="J139" s="79" t="s">
        <v>112</v>
      </c>
      <c r="K139" s="79" t="s">
        <v>112</v>
      </c>
      <c r="L139" s="79" t="s">
        <v>112</v>
      </c>
      <c r="M139" s="79" t="s">
        <v>112</v>
      </c>
      <c r="N139" s="57">
        <v>1</v>
      </c>
      <c r="O139" s="62">
        <v>1</v>
      </c>
      <c r="P139" s="62">
        <v>1</v>
      </c>
      <c r="Q139" s="62">
        <v>1</v>
      </c>
      <c r="R139" s="62">
        <v>1</v>
      </c>
      <c r="S139" s="10"/>
      <c r="T139" s="77"/>
      <c r="U139" s="77"/>
      <c r="V139" s="77"/>
      <c r="W139" s="77"/>
      <c r="X139" s="77"/>
      <c r="Y139" s="77"/>
      <c r="Z139" s="77"/>
    </row>
    <row r="140" spans="1:26" x14ac:dyDescent="0.2">
      <c r="A140" s="43" t="s">
        <v>10</v>
      </c>
      <c r="B140" s="10">
        <v>2</v>
      </c>
      <c r="C140" s="20">
        <v>3</v>
      </c>
      <c r="D140" s="63">
        <v>11</v>
      </c>
      <c r="E140" s="63">
        <f t="shared" si="26"/>
        <v>14</v>
      </c>
      <c r="F140" s="42">
        <v>0</v>
      </c>
      <c r="G140" s="60"/>
      <c r="H140" s="60"/>
      <c r="I140" s="60"/>
      <c r="J140" s="79" t="s">
        <v>112</v>
      </c>
      <c r="K140" s="79" t="s">
        <v>112</v>
      </c>
      <c r="L140" s="79" t="s">
        <v>112</v>
      </c>
      <c r="M140" s="79" t="s">
        <v>112</v>
      </c>
      <c r="N140" s="79" t="s">
        <v>112</v>
      </c>
      <c r="O140" s="79" t="s">
        <v>112</v>
      </c>
      <c r="P140" s="79" t="s">
        <v>112</v>
      </c>
      <c r="Q140" s="79" t="s">
        <v>112</v>
      </c>
      <c r="R140" s="62">
        <v>2</v>
      </c>
      <c r="S140" s="62">
        <v>2</v>
      </c>
      <c r="T140" s="62">
        <v>2</v>
      </c>
      <c r="U140" s="77"/>
      <c r="V140" s="77"/>
      <c r="W140" s="77"/>
      <c r="X140" s="77"/>
      <c r="Y140" s="77"/>
      <c r="Z140" s="77"/>
    </row>
    <row r="141" spans="1:26" ht="17" thickBot="1" x14ac:dyDescent="0.25">
      <c r="A141" s="44" t="s">
        <v>11</v>
      </c>
      <c r="B141" s="10">
        <v>2</v>
      </c>
      <c r="C141" s="45">
        <v>2</v>
      </c>
      <c r="D141" s="76">
        <v>12</v>
      </c>
      <c r="E141" s="76">
        <f t="shared" si="26"/>
        <v>14</v>
      </c>
      <c r="F141" s="50">
        <v>0</v>
      </c>
      <c r="G141" s="58"/>
      <c r="H141" s="60"/>
      <c r="I141" s="60"/>
      <c r="J141" s="60"/>
      <c r="K141" s="60"/>
      <c r="L141" s="60"/>
      <c r="M141" s="60"/>
      <c r="N141" s="60"/>
      <c r="O141" s="79" t="s">
        <v>112</v>
      </c>
      <c r="P141" s="79" t="s">
        <v>112</v>
      </c>
      <c r="Q141" s="79" t="s">
        <v>112</v>
      </c>
      <c r="R141" s="62">
        <v>2</v>
      </c>
      <c r="S141" s="62">
        <v>2</v>
      </c>
      <c r="T141" s="77"/>
      <c r="U141" s="77"/>
      <c r="V141" s="77"/>
      <c r="W141" s="77"/>
      <c r="X141" s="77"/>
      <c r="Y141" s="77"/>
      <c r="Z141" s="77"/>
    </row>
    <row r="142" spans="1:26" x14ac:dyDescent="0.2">
      <c r="C142" s="64" t="s">
        <v>103</v>
      </c>
      <c r="D142" s="64"/>
      <c r="E142" s="64"/>
      <c r="F142" s="64"/>
      <c r="G142" s="5">
        <f>SUM(G136:G141)</f>
        <v>1</v>
      </c>
      <c r="H142" s="5">
        <f t="shared" ref="H142:U142" si="27">SUM(H136:H141)</f>
        <v>2</v>
      </c>
      <c r="I142" s="5">
        <f t="shared" si="27"/>
        <v>2</v>
      </c>
      <c r="J142" s="5">
        <f t="shared" si="27"/>
        <v>2</v>
      </c>
      <c r="K142" s="5">
        <f t="shared" si="27"/>
        <v>2</v>
      </c>
      <c r="L142" s="5">
        <f t="shared" si="27"/>
        <v>2</v>
      </c>
      <c r="M142" s="5">
        <f t="shared" si="27"/>
        <v>2</v>
      </c>
      <c r="N142" s="5">
        <f t="shared" si="27"/>
        <v>1</v>
      </c>
      <c r="O142" s="5">
        <f t="shared" si="27"/>
        <v>1</v>
      </c>
      <c r="P142" s="5">
        <f t="shared" si="27"/>
        <v>1</v>
      </c>
      <c r="Q142" s="5">
        <f t="shared" si="27"/>
        <v>1</v>
      </c>
      <c r="R142" s="5">
        <f t="shared" si="27"/>
        <v>5</v>
      </c>
      <c r="S142" s="5">
        <f t="shared" si="27"/>
        <v>4</v>
      </c>
      <c r="T142" s="5">
        <f t="shared" si="27"/>
        <v>2</v>
      </c>
      <c r="U142" s="5">
        <f t="shared" si="27"/>
        <v>0</v>
      </c>
      <c r="V142" s="5">
        <f t="shared" ref="V142:Z142" si="28">SUM(V136:V141)</f>
        <v>0</v>
      </c>
      <c r="W142" s="5">
        <f t="shared" si="28"/>
        <v>0</v>
      </c>
      <c r="X142" s="5">
        <f t="shared" si="28"/>
        <v>0</v>
      </c>
      <c r="Y142" s="5">
        <f t="shared" si="28"/>
        <v>0</v>
      </c>
      <c r="Z142" s="5">
        <f t="shared" si="28"/>
        <v>0</v>
      </c>
    </row>
    <row r="143" spans="1:26" x14ac:dyDescent="0.2">
      <c r="C143" t="s">
        <v>104</v>
      </c>
      <c r="G143" s="5">
        <v>2</v>
      </c>
      <c r="H143" s="5">
        <v>2</v>
      </c>
      <c r="I143" s="5">
        <v>2</v>
      </c>
      <c r="J143" s="5">
        <v>2</v>
      </c>
      <c r="K143" s="5">
        <v>2</v>
      </c>
      <c r="L143" s="5">
        <v>2</v>
      </c>
      <c r="M143" s="5">
        <v>2</v>
      </c>
      <c r="N143" s="5">
        <v>2</v>
      </c>
      <c r="O143" s="5">
        <v>2</v>
      </c>
      <c r="P143" s="5">
        <v>2</v>
      </c>
      <c r="Q143" s="5">
        <v>2</v>
      </c>
      <c r="R143" s="5">
        <v>2</v>
      </c>
      <c r="S143" s="5">
        <v>2</v>
      </c>
      <c r="T143" s="5">
        <v>2</v>
      </c>
      <c r="U143" s="5">
        <v>2</v>
      </c>
      <c r="V143" s="5">
        <v>2</v>
      </c>
      <c r="W143" s="5">
        <v>2</v>
      </c>
      <c r="X143" s="5">
        <v>2</v>
      </c>
      <c r="Y143" s="5">
        <v>2</v>
      </c>
      <c r="Z143" s="5">
        <v>2</v>
      </c>
    </row>
    <row r="146" spans="1:26" ht="17" thickBot="1" x14ac:dyDescent="0.25">
      <c r="A146" s="52" t="s">
        <v>63</v>
      </c>
      <c r="B146" s="52" t="s">
        <v>67</v>
      </c>
      <c r="C146" s="52" t="s">
        <v>69</v>
      </c>
      <c r="D146" s="52" t="s">
        <v>64</v>
      </c>
      <c r="E146" s="52" t="s">
        <v>70</v>
      </c>
      <c r="F146" s="52" t="s">
        <v>85</v>
      </c>
      <c r="G146" s="53" t="s">
        <v>88</v>
      </c>
      <c r="H146" s="54" t="s">
        <v>89</v>
      </c>
      <c r="I146" s="54" t="s">
        <v>90</v>
      </c>
      <c r="J146" s="53" t="s">
        <v>91</v>
      </c>
      <c r="K146" s="54" t="s">
        <v>92</v>
      </c>
      <c r="L146" s="54" t="s">
        <v>93</v>
      </c>
      <c r="M146" s="53" t="s">
        <v>94</v>
      </c>
      <c r="N146" s="54" t="s">
        <v>95</v>
      </c>
      <c r="O146" s="54" t="s">
        <v>96</v>
      </c>
      <c r="P146" s="53" t="s">
        <v>97</v>
      </c>
      <c r="Q146" s="54" t="s">
        <v>98</v>
      </c>
      <c r="R146" s="54" t="s">
        <v>99</v>
      </c>
      <c r="S146" s="53" t="s">
        <v>100</v>
      </c>
      <c r="T146" s="54" t="s">
        <v>101</v>
      </c>
      <c r="U146" s="54" t="s">
        <v>102</v>
      </c>
      <c r="V146" s="54" t="s">
        <v>113</v>
      </c>
      <c r="W146" s="54" t="s">
        <v>114</v>
      </c>
      <c r="X146" s="54" t="s">
        <v>115</v>
      </c>
      <c r="Y146" s="54" t="s">
        <v>116</v>
      </c>
      <c r="Z146" s="54" t="s">
        <v>117</v>
      </c>
    </row>
    <row r="147" spans="1:26" x14ac:dyDescent="0.2">
      <c r="A147" s="47" t="s">
        <v>4</v>
      </c>
      <c r="B147" s="55">
        <v>1</v>
      </c>
      <c r="C147" s="48">
        <v>1</v>
      </c>
      <c r="D147" s="48">
        <v>0</v>
      </c>
      <c r="E147" s="48">
        <f>D147+C147</f>
        <v>1</v>
      </c>
      <c r="F147" s="49">
        <v>0</v>
      </c>
      <c r="G147" s="56">
        <v>1</v>
      </c>
      <c r="H147" s="59"/>
      <c r="I147" s="59"/>
      <c r="J147" s="59"/>
      <c r="K147" s="59"/>
      <c r="L147" s="59"/>
      <c r="M147" s="55"/>
      <c r="N147" s="55"/>
      <c r="O147" s="55"/>
      <c r="P147" s="55"/>
      <c r="Q147" s="55"/>
      <c r="R147" s="55"/>
      <c r="S147" s="55"/>
      <c r="T147" s="78"/>
      <c r="U147" s="78"/>
      <c r="V147" s="78"/>
      <c r="W147" s="78"/>
      <c r="X147" s="78"/>
      <c r="Y147" s="78"/>
      <c r="Z147" s="78"/>
    </row>
    <row r="148" spans="1:26" x14ac:dyDescent="0.2">
      <c r="A148" s="43" t="s">
        <v>6</v>
      </c>
      <c r="B148" s="10">
        <v>2</v>
      </c>
      <c r="C148" s="20">
        <v>3</v>
      </c>
      <c r="D148" s="63">
        <v>1</v>
      </c>
      <c r="E148" s="63">
        <f t="shared" ref="E148:E152" si="29">D148+C148</f>
        <v>4</v>
      </c>
      <c r="F148" s="42">
        <v>0</v>
      </c>
      <c r="G148" s="79" t="s">
        <v>112</v>
      </c>
      <c r="H148" s="57">
        <v>2</v>
      </c>
      <c r="I148" s="57">
        <v>2</v>
      </c>
      <c r="J148" s="62">
        <v>2</v>
      </c>
      <c r="K148" s="60"/>
      <c r="L148" s="60"/>
      <c r="M148" s="60"/>
      <c r="N148" s="60"/>
      <c r="O148" s="60"/>
      <c r="P148" s="60"/>
      <c r="Q148" s="60"/>
      <c r="R148" s="60"/>
      <c r="S148" s="10"/>
      <c r="T148" s="77"/>
      <c r="U148" s="77"/>
      <c r="V148" s="77"/>
      <c r="W148" s="77"/>
      <c r="X148" s="77"/>
      <c r="Y148" s="77"/>
      <c r="Z148" s="77"/>
    </row>
    <row r="149" spans="1:26" x14ac:dyDescent="0.2">
      <c r="A149" s="43" t="s">
        <v>7</v>
      </c>
      <c r="B149" s="10">
        <v>2</v>
      </c>
      <c r="C149" s="20">
        <v>3</v>
      </c>
      <c r="D149" s="63">
        <v>4</v>
      </c>
      <c r="E149" s="63">
        <f t="shared" si="29"/>
        <v>7</v>
      </c>
      <c r="F149" s="42">
        <v>0</v>
      </c>
      <c r="G149" s="58"/>
      <c r="H149" s="79" t="s">
        <v>112</v>
      </c>
      <c r="I149" s="79" t="s">
        <v>112</v>
      </c>
      <c r="J149" s="79" t="s">
        <v>112</v>
      </c>
      <c r="K149" s="62">
        <v>2</v>
      </c>
      <c r="L149" s="62">
        <v>2</v>
      </c>
      <c r="M149" s="62">
        <v>2</v>
      </c>
      <c r="N149" s="60"/>
      <c r="O149" s="60"/>
      <c r="P149" s="60"/>
      <c r="Q149" s="60"/>
      <c r="R149" s="60"/>
      <c r="S149" s="10"/>
      <c r="T149" s="77"/>
      <c r="U149" s="77"/>
      <c r="V149" s="77"/>
      <c r="W149" s="77"/>
      <c r="X149" s="77"/>
      <c r="Y149" s="77"/>
      <c r="Z149" s="77"/>
    </row>
    <row r="150" spans="1:26" x14ac:dyDescent="0.2">
      <c r="A150" s="43" t="s">
        <v>8</v>
      </c>
      <c r="B150" s="10">
        <v>1</v>
      </c>
      <c r="C150" s="20">
        <v>5</v>
      </c>
      <c r="D150" s="63">
        <v>8</v>
      </c>
      <c r="E150" s="63">
        <f t="shared" si="29"/>
        <v>13</v>
      </c>
      <c r="F150" s="42">
        <v>0</v>
      </c>
      <c r="G150" s="60"/>
      <c r="H150" s="60"/>
      <c r="I150" s="60"/>
      <c r="J150" s="79" t="s">
        <v>112</v>
      </c>
      <c r="K150" s="79" t="s">
        <v>112</v>
      </c>
      <c r="L150" s="79" t="s">
        <v>112</v>
      </c>
      <c r="M150" s="79" t="s">
        <v>112</v>
      </c>
      <c r="N150" s="57">
        <v>1</v>
      </c>
      <c r="O150" s="62">
        <v>1</v>
      </c>
      <c r="P150" s="62">
        <v>1</v>
      </c>
      <c r="Q150" s="62">
        <v>1</v>
      </c>
      <c r="R150" s="62">
        <v>1</v>
      </c>
      <c r="S150" s="10"/>
      <c r="T150" s="77"/>
      <c r="U150" s="77"/>
      <c r="V150" s="77"/>
      <c r="W150" s="77"/>
      <c r="X150" s="77"/>
      <c r="Y150" s="77"/>
      <c r="Z150" s="77"/>
    </row>
    <row r="151" spans="1:26" x14ac:dyDescent="0.2">
      <c r="A151" s="43" t="s">
        <v>10</v>
      </c>
      <c r="B151" s="10">
        <v>2</v>
      </c>
      <c r="C151" s="20">
        <v>3</v>
      </c>
      <c r="D151" s="63">
        <v>12</v>
      </c>
      <c r="E151" s="63">
        <f t="shared" si="29"/>
        <v>15</v>
      </c>
      <c r="F151" s="42">
        <v>0</v>
      </c>
      <c r="G151" s="60"/>
      <c r="H151" s="60"/>
      <c r="I151" s="60"/>
      <c r="J151" s="79" t="s">
        <v>112</v>
      </c>
      <c r="K151" s="79" t="s">
        <v>112</v>
      </c>
      <c r="L151" s="79" t="s">
        <v>112</v>
      </c>
      <c r="M151" s="79" t="s">
        <v>112</v>
      </c>
      <c r="N151" s="79" t="s">
        <v>112</v>
      </c>
      <c r="O151" s="79" t="s">
        <v>112</v>
      </c>
      <c r="P151" s="79" t="s">
        <v>112</v>
      </c>
      <c r="Q151" s="79" t="s">
        <v>112</v>
      </c>
      <c r="R151" s="79" t="s">
        <v>112</v>
      </c>
      <c r="S151" s="62">
        <v>2</v>
      </c>
      <c r="T151" s="62">
        <v>2</v>
      </c>
      <c r="U151" s="62">
        <v>2</v>
      </c>
      <c r="V151" s="77"/>
      <c r="W151" s="77"/>
      <c r="X151" s="77"/>
      <c r="Y151" s="77"/>
      <c r="Z151" s="77"/>
    </row>
    <row r="152" spans="1:26" ht="17" thickBot="1" x14ac:dyDescent="0.25">
      <c r="A152" s="44" t="s">
        <v>11</v>
      </c>
      <c r="B152" s="10">
        <v>2</v>
      </c>
      <c r="C152" s="45">
        <v>2</v>
      </c>
      <c r="D152" s="76">
        <v>13</v>
      </c>
      <c r="E152" s="76">
        <f t="shared" si="29"/>
        <v>15</v>
      </c>
      <c r="F152" s="50">
        <v>0</v>
      </c>
      <c r="G152" s="58"/>
      <c r="H152" s="60"/>
      <c r="I152" s="60"/>
      <c r="J152" s="60"/>
      <c r="K152" s="60"/>
      <c r="L152" s="60"/>
      <c r="M152" s="60"/>
      <c r="N152" s="60"/>
      <c r="O152" s="79" t="s">
        <v>112</v>
      </c>
      <c r="P152" s="79" t="s">
        <v>112</v>
      </c>
      <c r="Q152" s="79" t="s">
        <v>112</v>
      </c>
      <c r="R152" s="79" t="s">
        <v>112</v>
      </c>
      <c r="S152" s="62">
        <v>2</v>
      </c>
      <c r="T152" s="62">
        <v>2</v>
      </c>
      <c r="U152" s="77"/>
      <c r="V152" s="77"/>
      <c r="W152" s="77"/>
      <c r="X152" s="77"/>
      <c r="Y152" s="77"/>
      <c r="Z152" s="77"/>
    </row>
    <row r="153" spans="1:26" x14ac:dyDescent="0.2">
      <c r="C153" s="64" t="s">
        <v>103</v>
      </c>
      <c r="D153" s="64"/>
      <c r="E153" s="64"/>
      <c r="F153" s="64"/>
      <c r="G153" s="5">
        <f>SUM(G147:G152)</f>
        <v>1</v>
      </c>
      <c r="H153" s="5">
        <f t="shared" ref="H153:Z153" si="30">SUM(H147:H152)</f>
        <v>2</v>
      </c>
      <c r="I153" s="5">
        <f t="shared" si="30"/>
        <v>2</v>
      </c>
      <c r="J153" s="5">
        <f t="shared" si="30"/>
        <v>2</v>
      </c>
      <c r="K153" s="5">
        <f t="shared" si="30"/>
        <v>2</v>
      </c>
      <c r="L153" s="5">
        <f t="shared" si="30"/>
        <v>2</v>
      </c>
      <c r="M153" s="5">
        <f t="shared" si="30"/>
        <v>2</v>
      </c>
      <c r="N153" s="5">
        <f t="shared" si="30"/>
        <v>1</v>
      </c>
      <c r="O153" s="5">
        <f t="shared" si="30"/>
        <v>1</v>
      </c>
      <c r="P153" s="5">
        <f t="shared" si="30"/>
        <v>1</v>
      </c>
      <c r="Q153" s="5">
        <f t="shared" si="30"/>
        <v>1</v>
      </c>
      <c r="R153" s="5">
        <f t="shared" si="30"/>
        <v>1</v>
      </c>
      <c r="S153" s="5">
        <f t="shared" si="30"/>
        <v>4</v>
      </c>
      <c r="T153" s="5">
        <f t="shared" si="30"/>
        <v>4</v>
      </c>
      <c r="U153" s="5">
        <f t="shared" si="30"/>
        <v>2</v>
      </c>
      <c r="V153" s="5">
        <f t="shared" si="30"/>
        <v>0</v>
      </c>
      <c r="W153" s="5">
        <f t="shared" si="30"/>
        <v>0</v>
      </c>
      <c r="X153" s="5">
        <f t="shared" si="30"/>
        <v>0</v>
      </c>
      <c r="Y153" s="5">
        <f t="shared" si="30"/>
        <v>0</v>
      </c>
      <c r="Z153" s="5">
        <f t="shared" si="30"/>
        <v>0</v>
      </c>
    </row>
    <row r="154" spans="1:26" x14ac:dyDescent="0.2">
      <c r="C154" t="s">
        <v>104</v>
      </c>
      <c r="G154" s="5">
        <v>2</v>
      </c>
      <c r="H154" s="5">
        <v>2</v>
      </c>
      <c r="I154" s="5">
        <v>2</v>
      </c>
      <c r="J154" s="5">
        <v>2</v>
      </c>
      <c r="K154" s="5">
        <v>2</v>
      </c>
      <c r="L154" s="5">
        <v>2</v>
      </c>
      <c r="M154" s="5">
        <v>2</v>
      </c>
      <c r="N154" s="5">
        <v>2</v>
      </c>
      <c r="O154" s="5">
        <v>2</v>
      </c>
      <c r="P154" s="5">
        <v>2</v>
      </c>
      <c r="Q154" s="5">
        <v>2</v>
      </c>
      <c r="R154" s="5">
        <v>2</v>
      </c>
      <c r="S154" s="5">
        <v>2</v>
      </c>
      <c r="T154" s="5">
        <v>2</v>
      </c>
      <c r="U154" s="5">
        <v>2</v>
      </c>
      <c r="V154" s="5">
        <v>2</v>
      </c>
      <c r="W154" s="5">
        <v>2</v>
      </c>
      <c r="X154" s="5">
        <v>2</v>
      </c>
      <c r="Y154" s="5">
        <v>2</v>
      </c>
      <c r="Z154" s="5">
        <v>2</v>
      </c>
    </row>
    <row r="157" spans="1:26" ht="17" thickBot="1" x14ac:dyDescent="0.25">
      <c r="A157" s="52" t="s">
        <v>63</v>
      </c>
      <c r="B157" s="52" t="s">
        <v>67</v>
      </c>
      <c r="C157" s="52" t="s">
        <v>69</v>
      </c>
      <c r="D157" s="52" t="s">
        <v>64</v>
      </c>
      <c r="E157" s="52" t="s">
        <v>70</v>
      </c>
      <c r="F157" s="52" t="s">
        <v>85</v>
      </c>
      <c r="G157" s="53" t="s">
        <v>88</v>
      </c>
      <c r="H157" s="54" t="s">
        <v>89</v>
      </c>
      <c r="I157" s="54" t="s">
        <v>90</v>
      </c>
      <c r="J157" s="53" t="s">
        <v>91</v>
      </c>
      <c r="K157" s="54" t="s">
        <v>92</v>
      </c>
      <c r="L157" s="54" t="s">
        <v>93</v>
      </c>
      <c r="M157" s="53" t="s">
        <v>94</v>
      </c>
      <c r="N157" s="54" t="s">
        <v>95</v>
      </c>
      <c r="O157" s="54" t="s">
        <v>96</v>
      </c>
      <c r="P157" s="53" t="s">
        <v>97</v>
      </c>
      <c r="Q157" s="54" t="s">
        <v>98</v>
      </c>
      <c r="R157" s="54" t="s">
        <v>99</v>
      </c>
      <c r="S157" s="53" t="s">
        <v>100</v>
      </c>
      <c r="T157" s="54" t="s">
        <v>101</v>
      </c>
      <c r="U157" s="54" t="s">
        <v>102</v>
      </c>
      <c r="V157" s="54" t="s">
        <v>113</v>
      </c>
      <c r="W157" s="54" t="s">
        <v>114</v>
      </c>
      <c r="X157" s="54" t="s">
        <v>115</v>
      </c>
      <c r="Y157" s="54" t="s">
        <v>116</v>
      </c>
      <c r="Z157" s="54" t="s">
        <v>117</v>
      </c>
    </row>
    <row r="158" spans="1:26" x14ac:dyDescent="0.2">
      <c r="A158" s="47" t="s">
        <v>4</v>
      </c>
      <c r="B158" s="55">
        <v>1</v>
      </c>
      <c r="C158" s="48">
        <v>1</v>
      </c>
      <c r="D158" s="48">
        <v>0</v>
      </c>
      <c r="E158" s="48">
        <f>D158+C158</f>
        <v>1</v>
      </c>
      <c r="F158" s="49">
        <v>0</v>
      </c>
      <c r="G158" s="56">
        <v>1</v>
      </c>
      <c r="H158" s="59"/>
      <c r="I158" s="59"/>
      <c r="J158" s="59"/>
      <c r="K158" s="59"/>
      <c r="L158" s="59"/>
      <c r="M158" s="55"/>
      <c r="N158" s="55"/>
      <c r="O158" s="55"/>
      <c r="P158" s="55"/>
      <c r="Q158" s="55"/>
      <c r="R158" s="55"/>
      <c r="S158" s="55"/>
      <c r="T158" s="78"/>
      <c r="U158" s="78"/>
      <c r="V158" s="78"/>
      <c r="W158" s="78"/>
      <c r="X158" s="78"/>
      <c r="Y158" s="78"/>
      <c r="Z158" s="78"/>
    </row>
    <row r="159" spans="1:26" x14ac:dyDescent="0.2">
      <c r="A159" s="43" t="s">
        <v>6</v>
      </c>
      <c r="B159" s="10">
        <v>2</v>
      </c>
      <c r="C159" s="20">
        <v>3</v>
      </c>
      <c r="D159" s="63">
        <v>1</v>
      </c>
      <c r="E159" s="63">
        <f t="shared" ref="E159:E163" si="31">D159+C159</f>
        <v>4</v>
      </c>
      <c r="F159" s="42">
        <v>0</v>
      </c>
      <c r="G159" s="79" t="s">
        <v>112</v>
      </c>
      <c r="H159" s="57">
        <v>2</v>
      </c>
      <c r="I159" s="57">
        <v>2</v>
      </c>
      <c r="J159" s="62">
        <v>2</v>
      </c>
      <c r="K159" s="60"/>
      <c r="L159" s="60"/>
      <c r="M159" s="60"/>
      <c r="N159" s="60"/>
      <c r="O159" s="60"/>
      <c r="P159" s="60"/>
      <c r="Q159" s="60"/>
      <c r="R159" s="60"/>
      <c r="S159" s="10"/>
      <c r="T159" s="77"/>
      <c r="U159" s="77"/>
      <c r="V159" s="77"/>
      <c r="W159" s="77"/>
      <c r="X159" s="77"/>
      <c r="Y159" s="77"/>
      <c r="Z159" s="77"/>
    </row>
    <row r="160" spans="1:26" x14ac:dyDescent="0.2">
      <c r="A160" s="43" t="s">
        <v>7</v>
      </c>
      <c r="B160" s="10">
        <v>2</v>
      </c>
      <c r="C160" s="20">
        <v>3</v>
      </c>
      <c r="D160" s="63">
        <v>4</v>
      </c>
      <c r="E160" s="63">
        <f t="shared" si="31"/>
        <v>7</v>
      </c>
      <c r="F160" s="42">
        <v>0</v>
      </c>
      <c r="G160" s="58"/>
      <c r="H160" s="79" t="s">
        <v>112</v>
      </c>
      <c r="I160" s="79" t="s">
        <v>112</v>
      </c>
      <c r="J160" s="79" t="s">
        <v>112</v>
      </c>
      <c r="K160" s="62">
        <v>2</v>
      </c>
      <c r="L160" s="62">
        <v>2</v>
      </c>
      <c r="M160" s="62">
        <v>2</v>
      </c>
      <c r="N160" s="60"/>
      <c r="O160" s="60"/>
      <c r="P160" s="60"/>
      <c r="Q160" s="60"/>
      <c r="R160" s="60"/>
      <c r="S160" s="10"/>
      <c r="T160" s="77"/>
      <c r="U160" s="77"/>
      <c r="V160" s="77"/>
      <c r="W160" s="77"/>
      <c r="X160" s="77"/>
      <c r="Y160" s="77"/>
      <c r="Z160" s="77"/>
    </row>
    <row r="161" spans="1:26" x14ac:dyDescent="0.2">
      <c r="A161" s="43" t="s">
        <v>8</v>
      </c>
      <c r="B161" s="10">
        <v>1</v>
      </c>
      <c r="C161" s="20">
        <v>5</v>
      </c>
      <c r="D161" s="63">
        <v>8</v>
      </c>
      <c r="E161" s="63">
        <f t="shared" si="31"/>
        <v>13</v>
      </c>
      <c r="F161" s="42">
        <v>0</v>
      </c>
      <c r="G161" s="60"/>
      <c r="H161" s="60"/>
      <c r="I161" s="60"/>
      <c r="J161" s="79" t="s">
        <v>112</v>
      </c>
      <c r="K161" s="79" t="s">
        <v>112</v>
      </c>
      <c r="L161" s="79" t="s">
        <v>112</v>
      </c>
      <c r="M161" s="79" t="s">
        <v>112</v>
      </c>
      <c r="N161" s="57">
        <v>1</v>
      </c>
      <c r="O161" s="62">
        <v>1</v>
      </c>
      <c r="P161" s="62">
        <v>1</v>
      </c>
      <c r="Q161" s="62">
        <v>1</v>
      </c>
      <c r="R161" s="62">
        <v>1</v>
      </c>
      <c r="S161" s="10"/>
      <c r="T161" s="77"/>
      <c r="U161" s="77"/>
      <c r="V161" s="77"/>
      <c r="W161" s="77"/>
      <c r="X161" s="77"/>
      <c r="Y161" s="77"/>
      <c r="Z161" s="77"/>
    </row>
    <row r="162" spans="1:26" x14ac:dyDescent="0.2">
      <c r="A162" s="43" t="s">
        <v>10</v>
      </c>
      <c r="B162" s="10">
        <v>2</v>
      </c>
      <c r="C162" s="20">
        <v>3</v>
      </c>
      <c r="D162" s="63">
        <v>12</v>
      </c>
      <c r="E162" s="63">
        <f t="shared" si="31"/>
        <v>15</v>
      </c>
      <c r="F162" s="42">
        <v>0</v>
      </c>
      <c r="G162" s="60"/>
      <c r="H162" s="60"/>
      <c r="I162" s="60"/>
      <c r="J162" s="79" t="s">
        <v>112</v>
      </c>
      <c r="K162" s="79" t="s">
        <v>112</v>
      </c>
      <c r="L162" s="79" t="s">
        <v>112</v>
      </c>
      <c r="M162" s="79" t="s">
        <v>112</v>
      </c>
      <c r="N162" s="79" t="s">
        <v>112</v>
      </c>
      <c r="O162" s="79" t="s">
        <v>112</v>
      </c>
      <c r="P162" s="79" t="s">
        <v>112</v>
      </c>
      <c r="Q162" s="79" t="s">
        <v>112</v>
      </c>
      <c r="R162" s="79" t="s">
        <v>112</v>
      </c>
      <c r="S162" s="62">
        <v>2</v>
      </c>
      <c r="T162" s="62">
        <v>2</v>
      </c>
      <c r="U162" s="62">
        <v>2</v>
      </c>
      <c r="V162" s="77"/>
      <c r="W162" s="77"/>
      <c r="X162" s="77"/>
      <c r="Y162" s="77"/>
      <c r="Z162" s="77"/>
    </row>
    <row r="163" spans="1:26" ht="17" thickBot="1" x14ac:dyDescent="0.25">
      <c r="A163" s="44" t="s">
        <v>11</v>
      </c>
      <c r="B163" s="10">
        <v>2</v>
      </c>
      <c r="C163" s="45">
        <v>2</v>
      </c>
      <c r="D163" s="76">
        <v>14</v>
      </c>
      <c r="E163" s="76">
        <f t="shared" si="31"/>
        <v>16</v>
      </c>
      <c r="F163" s="50">
        <v>0</v>
      </c>
      <c r="G163" s="58"/>
      <c r="H163" s="60"/>
      <c r="I163" s="60"/>
      <c r="J163" s="60"/>
      <c r="K163" s="60"/>
      <c r="L163" s="60"/>
      <c r="M163" s="60"/>
      <c r="N163" s="60"/>
      <c r="O163" s="79" t="s">
        <v>112</v>
      </c>
      <c r="P163" s="79" t="s">
        <v>112</v>
      </c>
      <c r="Q163" s="79" t="s">
        <v>112</v>
      </c>
      <c r="R163" s="79" t="s">
        <v>112</v>
      </c>
      <c r="S163" s="79" t="s">
        <v>112</v>
      </c>
      <c r="T163" s="62">
        <v>2</v>
      </c>
      <c r="U163" s="62">
        <v>2</v>
      </c>
      <c r="V163" s="77"/>
      <c r="W163" s="77"/>
      <c r="X163" s="77"/>
      <c r="Y163" s="77"/>
      <c r="Z163" s="77"/>
    </row>
    <row r="164" spans="1:26" x14ac:dyDescent="0.2">
      <c r="C164" s="64" t="s">
        <v>103</v>
      </c>
      <c r="D164" s="64"/>
      <c r="E164" s="64"/>
      <c r="F164" s="64"/>
      <c r="G164" s="5">
        <f>SUM(G158:G163)</f>
        <v>1</v>
      </c>
      <c r="H164" s="5">
        <f t="shared" ref="H164:Z164" si="32">SUM(H158:H163)</f>
        <v>2</v>
      </c>
      <c r="I164" s="5">
        <f t="shared" si="32"/>
        <v>2</v>
      </c>
      <c r="J164" s="5">
        <f t="shared" si="32"/>
        <v>2</v>
      </c>
      <c r="K164" s="5">
        <f t="shared" si="32"/>
        <v>2</v>
      </c>
      <c r="L164" s="5">
        <f t="shared" si="32"/>
        <v>2</v>
      </c>
      <c r="M164" s="5">
        <f t="shared" si="32"/>
        <v>2</v>
      </c>
      <c r="N164" s="5">
        <f t="shared" si="32"/>
        <v>1</v>
      </c>
      <c r="O164" s="5">
        <f t="shared" si="32"/>
        <v>1</v>
      </c>
      <c r="P164" s="5">
        <f t="shared" si="32"/>
        <v>1</v>
      </c>
      <c r="Q164" s="5">
        <f t="shared" si="32"/>
        <v>1</v>
      </c>
      <c r="R164" s="5">
        <f t="shared" si="32"/>
        <v>1</v>
      </c>
      <c r="S164" s="5">
        <f t="shared" si="32"/>
        <v>2</v>
      </c>
      <c r="T164" s="5">
        <f t="shared" si="32"/>
        <v>4</v>
      </c>
      <c r="U164" s="5">
        <f t="shared" si="32"/>
        <v>4</v>
      </c>
      <c r="V164" s="5">
        <f t="shared" si="32"/>
        <v>0</v>
      </c>
      <c r="W164" s="5">
        <f t="shared" si="32"/>
        <v>0</v>
      </c>
      <c r="X164" s="5">
        <f t="shared" si="32"/>
        <v>0</v>
      </c>
      <c r="Y164" s="5">
        <f t="shared" si="32"/>
        <v>0</v>
      </c>
      <c r="Z164" s="5">
        <f t="shared" si="32"/>
        <v>0</v>
      </c>
    </row>
    <row r="165" spans="1:26" x14ac:dyDescent="0.2">
      <c r="C165" t="s">
        <v>104</v>
      </c>
      <c r="G165" s="5">
        <v>2</v>
      </c>
      <c r="H165" s="5">
        <v>2</v>
      </c>
      <c r="I165" s="5">
        <v>2</v>
      </c>
      <c r="J165" s="5">
        <v>2</v>
      </c>
      <c r="K165" s="5">
        <v>2</v>
      </c>
      <c r="L165" s="5">
        <v>2</v>
      </c>
      <c r="M165" s="5">
        <v>2</v>
      </c>
      <c r="N165" s="5">
        <v>2</v>
      </c>
      <c r="O165" s="5">
        <v>2</v>
      </c>
      <c r="P165" s="5">
        <v>2</v>
      </c>
      <c r="Q165" s="5">
        <v>2</v>
      </c>
      <c r="R165" s="5">
        <v>2</v>
      </c>
      <c r="S165" s="5">
        <v>2</v>
      </c>
      <c r="T165" s="5">
        <v>2</v>
      </c>
      <c r="U165" s="5">
        <v>2</v>
      </c>
      <c r="V165" s="5">
        <v>2</v>
      </c>
      <c r="W165" s="5">
        <v>2</v>
      </c>
      <c r="X165" s="5">
        <v>2</v>
      </c>
      <c r="Y165" s="5">
        <v>2</v>
      </c>
      <c r="Z165" s="5">
        <v>2</v>
      </c>
    </row>
    <row r="168" spans="1:26" ht="17" thickBot="1" x14ac:dyDescent="0.25">
      <c r="A168" s="52" t="s">
        <v>63</v>
      </c>
      <c r="B168" s="52" t="s">
        <v>67</v>
      </c>
      <c r="C168" s="52" t="s">
        <v>69</v>
      </c>
      <c r="D168" s="52" t="s">
        <v>64</v>
      </c>
      <c r="E168" s="52" t="s">
        <v>70</v>
      </c>
      <c r="F168" s="52" t="s">
        <v>85</v>
      </c>
      <c r="G168" s="53" t="s">
        <v>88</v>
      </c>
      <c r="H168" s="54" t="s">
        <v>89</v>
      </c>
      <c r="I168" s="54" t="s">
        <v>90</v>
      </c>
      <c r="J168" s="53" t="s">
        <v>91</v>
      </c>
      <c r="K168" s="54" t="s">
        <v>92</v>
      </c>
      <c r="L168" s="54" t="s">
        <v>93</v>
      </c>
      <c r="M168" s="53" t="s">
        <v>94</v>
      </c>
      <c r="N168" s="54" t="s">
        <v>95</v>
      </c>
      <c r="O168" s="54" t="s">
        <v>96</v>
      </c>
      <c r="P168" s="53" t="s">
        <v>97</v>
      </c>
      <c r="Q168" s="54" t="s">
        <v>98</v>
      </c>
      <c r="R168" s="54" t="s">
        <v>99</v>
      </c>
      <c r="S168" s="53" t="s">
        <v>100</v>
      </c>
      <c r="T168" s="54" t="s">
        <v>101</v>
      </c>
      <c r="U168" s="54" t="s">
        <v>102</v>
      </c>
      <c r="V168" s="54" t="s">
        <v>113</v>
      </c>
      <c r="W168" s="54" t="s">
        <v>114</v>
      </c>
      <c r="X168" s="54" t="s">
        <v>115</v>
      </c>
      <c r="Y168" s="54" t="s">
        <v>116</v>
      </c>
      <c r="Z168" s="54" t="s">
        <v>117</v>
      </c>
    </row>
    <row r="169" spans="1:26" x14ac:dyDescent="0.2">
      <c r="A169" s="47" t="s">
        <v>4</v>
      </c>
      <c r="B169" s="55">
        <v>1</v>
      </c>
      <c r="C169" s="48">
        <v>1</v>
      </c>
      <c r="D169" s="48">
        <v>0</v>
      </c>
      <c r="E169" s="48">
        <f>D169+C169</f>
        <v>1</v>
      </c>
      <c r="F169" s="49">
        <v>0</v>
      </c>
      <c r="G169" s="56">
        <v>1</v>
      </c>
      <c r="H169" s="59"/>
      <c r="I169" s="59"/>
      <c r="J169" s="59"/>
      <c r="K169" s="59"/>
      <c r="L169" s="59"/>
      <c r="M169" s="55"/>
      <c r="N169" s="55"/>
      <c r="O169" s="55"/>
      <c r="P169" s="55"/>
      <c r="Q169" s="55"/>
      <c r="R169" s="55"/>
      <c r="S169" s="55"/>
      <c r="T169" s="78"/>
      <c r="U169" s="78"/>
      <c r="V169" s="78"/>
      <c r="W169" s="78"/>
      <c r="X169" s="78"/>
      <c r="Y169" s="78"/>
      <c r="Z169" s="78"/>
    </row>
    <row r="170" spans="1:26" x14ac:dyDescent="0.2">
      <c r="A170" s="43" t="s">
        <v>6</v>
      </c>
      <c r="B170" s="10">
        <v>2</v>
      </c>
      <c r="C170" s="20">
        <v>3</v>
      </c>
      <c r="D170" s="63">
        <v>1</v>
      </c>
      <c r="E170" s="63">
        <f t="shared" ref="E170:E174" si="33">D170+C170</f>
        <v>4</v>
      </c>
      <c r="F170" s="42">
        <v>0</v>
      </c>
      <c r="G170" s="79" t="s">
        <v>112</v>
      </c>
      <c r="H170" s="57">
        <v>2</v>
      </c>
      <c r="I170" s="57">
        <v>2</v>
      </c>
      <c r="J170" s="62">
        <v>2</v>
      </c>
      <c r="K170" s="60"/>
      <c r="L170" s="60"/>
      <c r="M170" s="60"/>
      <c r="N170" s="60"/>
      <c r="O170" s="60"/>
      <c r="P170" s="60"/>
      <c r="Q170" s="60"/>
      <c r="R170" s="60"/>
      <c r="S170" s="10"/>
      <c r="T170" s="77"/>
      <c r="U170" s="77"/>
      <c r="V170" s="77"/>
      <c r="W170" s="77"/>
      <c r="X170" s="77"/>
      <c r="Y170" s="77"/>
      <c r="Z170" s="77"/>
    </row>
    <row r="171" spans="1:26" x14ac:dyDescent="0.2">
      <c r="A171" s="43" t="s">
        <v>7</v>
      </c>
      <c r="B171" s="10">
        <v>2</v>
      </c>
      <c r="C171" s="20">
        <v>3</v>
      </c>
      <c r="D171" s="63">
        <v>4</v>
      </c>
      <c r="E171" s="63">
        <f t="shared" si="33"/>
        <v>7</v>
      </c>
      <c r="F171" s="42">
        <v>0</v>
      </c>
      <c r="G171" s="58"/>
      <c r="H171" s="79" t="s">
        <v>112</v>
      </c>
      <c r="I171" s="79" t="s">
        <v>112</v>
      </c>
      <c r="J171" s="79" t="s">
        <v>112</v>
      </c>
      <c r="K171" s="62">
        <v>2</v>
      </c>
      <c r="L171" s="62">
        <v>2</v>
      </c>
      <c r="M171" s="62">
        <v>2</v>
      </c>
      <c r="N171" s="60"/>
      <c r="O171" s="60"/>
      <c r="P171" s="60"/>
      <c r="Q171" s="60"/>
      <c r="R171" s="60"/>
      <c r="S171" s="10"/>
      <c r="T171" s="77"/>
      <c r="U171" s="77"/>
      <c r="V171" s="77"/>
      <c r="W171" s="77"/>
      <c r="X171" s="77"/>
      <c r="Y171" s="77"/>
      <c r="Z171" s="77"/>
    </row>
    <row r="172" spans="1:26" x14ac:dyDescent="0.2">
      <c r="A172" s="43" t="s">
        <v>8</v>
      </c>
      <c r="B172" s="10">
        <v>1</v>
      </c>
      <c r="C172" s="20">
        <v>5</v>
      </c>
      <c r="D172" s="63">
        <v>8</v>
      </c>
      <c r="E172" s="63">
        <f t="shared" si="33"/>
        <v>13</v>
      </c>
      <c r="F172" s="42">
        <v>0</v>
      </c>
      <c r="G172" s="60"/>
      <c r="H172" s="60"/>
      <c r="I172" s="60"/>
      <c r="J172" s="79" t="s">
        <v>112</v>
      </c>
      <c r="K172" s="79" t="s">
        <v>112</v>
      </c>
      <c r="L172" s="79" t="s">
        <v>112</v>
      </c>
      <c r="M172" s="79" t="s">
        <v>112</v>
      </c>
      <c r="N172" s="57">
        <v>1</v>
      </c>
      <c r="O172" s="62">
        <v>1</v>
      </c>
      <c r="P172" s="62">
        <v>1</v>
      </c>
      <c r="Q172" s="62">
        <v>1</v>
      </c>
      <c r="R172" s="62">
        <v>1</v>
      </c>
      <c r="S172" s="10"/>
      <c r="T172" s="77"/>
      <c r="U172" s="77"/>
      <c r="V172" s="77"/>
      <c r="W172" s="77"/>
      <c r="X172" s="77"/>
      <c r="Y172" s="77"/>
      <c r="Z172" s="77"/>
    </row>
    <row r="173" spans="1:26" x14ac:dyDescent="0.2">
      <c r="A173" s="43" t="s">
        <v>10</v>
      </c>
      <c r="B173" s="10">
        <v>2</v>
      </c>
      <c r="C173" s="20">
        <v>3</v>
      </c>
      <c r="D173" s="63">
        <v>12</v>
      </c>
      <c r="E173" s="63">
        <f t="shared" si="33"/>
        <v>15</v>
      </c>
      <c r="F173" s="42">
        <v>0</v>
      </c>
      <c r="G173" s="60"/>
      <c r="H173" s="60"/>
      <c r="I173" s="60"/>
      <c r="J173" s="79" t="s">
        <v>112</v>
      </c>
      <c r="K173" s="79" t="s">
        <v>112</v>
      </c>
      <c r="L173" s="79" t="s">
        <v>112</v>
      </c>
      <c r="M173" s="79" t="s">
        <v>112</v>
      </c>
      <c r="N173" s="79" t="s">
        <v>112</v>
      </c>
      <c r="O173" s="79" t="s">
        <v>112</v>
      </c>
      <c r="P173" s="79" t="s">
        <v>112</v>
      </c>
      <c r="Q173" s="79" t="s">
        <v>112</v>
      </c>
      <c r="R173" s="79" t="s">
        <v>112</v>
      </c>
      <c r="S173" s="62">
        <v>2</v>
      </c>
      <c r="T173" s="62">
        <v>2</v>
      </c>
      <c r="U173" s="62">
        <v>2</v>
      </c>
      <c r="V173" s="77"/>
      <c r="W173" s="77"/>
      <c r="X173" s="77"/>
      <c r="Y173" s="77"/>
      <c r="Z173" s="77"/>
    </row>
    <row r="174" spans="1:26" ht="17" thickBot="1" x14ac:dyDescent="0.25">
      <c r="A174" s="44" t="s">
        <v>11</v>
      </c>
      <c r="B174" s="10">
        <v>2</v>
      </c>
      <c r="C174" s="45">
        <v>2</v>
      </c>
      <c r="D174" s="76">
        <v>15</v>
      </c>
      <c r="E174" s="76">
        <f t="shared" si="33"/>
        <v>17</v>
      </c>
      <c r="F174" s="50">
        <v>0</v>
      </c>
      <c r="G174" s="58"/>
      <c r="H174" s="60"/>
      <c r="I174" s="60"/>
      <c r="J174" s="60"/>
      <c r="K174" s="60"/>
      <c r="L174" s="60"/>
      <c r="M174" s="60"/>
      <c r="N174" s="60"/>
      <c r="O174" s="79" t="s">
        <v>112</v>
      </c>
      <c r="P174" s="79" t="s">
        <v>112</v>
      </c>
      <c r="Q174" s="79" t="s">
        <v>112</v>
      </c>
      <c r="R174" s="79" t="s">
        <v>112</v>
      </c>
      <c r="S174" s="79" t="s">
        <v>112</v>
      </c>
      <c r="T174" s="79" t="s">
        <v>112</v>
      </c>
      <c r="U174" s="62">
        <v>2</v>
      </c>
      <c r="V174" s="62">
        <v>2</v>
      </c>
      <c r="W174" s="77"/>
      <c r="X174" s="77"/>
      <c r="Y174" s="77"/>
      <c r="Z174" s="77"/>
    </row>
    <row r="175" spans="1:26" x14ac:dyDescent="0.2">
      <c r="C175" s="64" t="s">
        <v>103</v>
      </c>
      <c r="D175" s="64"/>
      <c r="E175" s="64"/>
      <c r="F175" s="64"/>
      <c r="G175" s="5">
        <f>SUM(G169:G174)</f>
        <v>1</v>
      </c>
      <c r="H175" s="5">
        <f t="shared" ref="H175:Z175" si="34">SUM(H169:H174)</f>
        <v>2</v>
      </c>
      <c r="I175" s="5">
        <f t="shared" si="34"/>
        <v>2</v>
      </c>
      <c r="J175" s="5">
        <f t="shared" si="34"/>
        <v>2</v>
      </c>
      <c r="K175" s="5">
        <f t="shared" si="34"/>
        <v>2</v>
      </c>
      <c r="L175" s="5">
        <f t="shared" si="34"/>
        <v>2</v>
      </c>
      <c r="M175" s="5">
        <f t="shared" si="34"/>
        <v>2</v>
      </c>
      <c r="N175" s="5">
        <f t="shared" si="34"/>
        <v>1</v>
      </c>
      <c r="O175" s="5">
        <f t="shared" si="34"/>
        <v>1</v>
      </c>
      <c r="P175" s="5">
        <f t="shared" si="34"/>
        <v>1</v>
      </c>
      <c r="Q175" s="5">
        <f t="shared" si="34"/>
        <v>1</v>
      </c>
      <c r="R175" s="5">
        <f t="shared" si="34"/>
        <v>1</v>
      </c>
      <c r="S175" s="5">
        <f t="shared" si="34"/>
        <v>2</v>
      </c>
      <c r="T175" s="5">
        <f t="shared" si="34"/>
        <v>2</v>
      </c>
      <c r="U175" s="5">
        <f t="shared" si="34"/>
        <v>4</v>
      </c>
      <c r="V175" s="5">
        <f t="shared" si="34"/>
        <v>2</v>
      </c>
      <c r="W175" s="5">
        <f t="shared" si="34"/>
        <v>0</v>
      </c>
      <c r="X175" s="5">
        <f t="shared" si="34"/>
        <v>0</v>
      </c>
      <c r="Y175" s="5">
        <f t="shared" si="34"/>
        <v>0</v>
      </c>
      <c r="Z175" s="5">
        <f t="shared" si="34"/>
        <v>0</v>
      </c>
    </row>
    <row r="176" spans="1:26" x14ac:dyDescent="0.2">
      <c r="C176" t="s">
        <v>104</v>
      </c>
      <c r="G176" s="5">
        <v>2</v>
      </c>
      <c r="H176" s="5">
        <v>2</v>
      </c>
      <c r="I176" s="5">
        <v>2</v>
      </c>
      <c r="J176" s="5">
        <v>2</v>
      </c>
      <c r="K176" s="5">
        <v>2</v>
      </c>
      <c r="L176" s="5">
        <v>2</v>
      </c>
      <c r="M176" s="5">
        <v>2</v>
      </c>
      <c r="N176" s="5">
        <v>2</v>
      </c>
      <c r="O176" s="5">
        <v>2</v>
      </c>
      <c r="P176" s="5">
        <v>2</v>
      </c>
      <c r="Q176" s="5">
        <v>2</v>
      </c>
      <c r="R176" s="5">
        <v>2</v>
      </c>
      <c r="S176" s="5">
        <v>2</v>
      </c>
      <c r="T176" s="5">
        <v>2</v>
      </c>
      <c r="U176" s="5">
        <v>2</v>
      </c>
      <c r="V176" s="5">
        <v>2</v>
      </c>
      <c r="W176" s="5">
        <v>2</v>
      </c>
      <c r="X176" s="5">
        <v>2</v>
      </c>
      <c r="Y176" s="5">
        <v>2</v>
      </c>
      <c r="Z176" s="5">
        <v>2</v>
      </c>
    </row>
    <row r="179" spans="1:26" ht="17" thickBot="1" x14ac:dyDescent="0.25">
      <c r="A179" s="52" t="s">
        <v>63</v>
      </c>
      <c r="B179" s="52" t="s">
        <v>67</v>
      </c>
      <c r="C179" s="52" t="s">
        <v>69</v>
      </c>
      <c r="D179" s="52" t="s">
        <v>64</v>
      </c>
      <c r="E179" s="52" t="s">
        <v>70</v>
      </c>
      <c r="F179" s="52" t="s">
        <v>85</v>
      </c>
      <c r="G179" s="53" t="s">
        <v>88</v>
      </c>
      <c r="H179" s="54" t="s">
        <v>89</v>
      </c>
      <c r="I179" s="54" t="s">
        <v>90</v>
      </c>
      <c r="J179" s="53" t="s">
        <v>91</v>
      </c>
      <c r="K179" s="54" t="s">
        <v>92</v>
      </c>
      <c r="L179" s="54" t="s">
        <v>93</v>
      </c>
      <c r="M179" s="53" t="s">
        <v>94</v>
      </c>
      <c r="N179" s="54" t="s">
        <v>95</v>
      </c>
      <c r="O179" s="54" t="s">
        <v>96</v>
      </c>
      <c r="P179" s="53" t="s">
        <v>97</v>
      </c>
      <c r="Q179" s="54" t="s">
        <v>98</v>
      </c>
      <c r="R179" s="54" t="s">
        <v>99</v>
      </c>
      <c r="S179" s="53" t="s">
        <v>100</v>
      </c>
      <c r="T179" s="54" t="s">
        <v>101</v>
      </c>
      <c r="U179" s="54" t="s">
        <v>102</v>
      </c>
      <c r="V179" s="54" t="s">
        <v>113</v>
      </c>
      <c r="W179" s="54" t="s">
        <v>114</v>
      </c>
      <c r="X179" s="54" t="s">
        <v>115</v>
      </c>
      <c r="Y179" s="54" t="s">
        <v>116</v>
      </c>
      <c r="Z179" s="54" t="s">
        <v>117</v>
      </c>
    </row>
    <row r="180" spans="1:26" x14ac:dyDescent="0.2">
      <c r="A180" s="47" t="s">
        <v>4</v>
      </c>
      <c r="B180" s="55">
        <v>1</v>
      </c>
      <c r="C180" s="48">
        <v>1</v>
      </c>
      <c r="D180" s="48">
        <v>0</v>
      </c>
      <c r="E180" s="48">
        <f>D180+C180</f>
        <v>1</v>
      </c>
      <c r="F180" s="49">
        <v>0</v>
      </c>
      <c r="G180" s="56">
        <v>1</v>
      </c>
      <c r="H180" s="59"/>
      <c r="I180" s="59"/>
      <c r="J180" s="59"/>
      <c r="K180" s="59"/>
      <c r="L180" s="59"/>
      <c r="M180" s="55"/>
      <c r="N180" s="55"/>
      <c r="O180" s="55"/>
      <c r="P180" s="55"/>
      <c r="Q180" s="55"/>
      <c r="R180" s="55"/>
      <c r="S180" s="55"/>
      <c r="T180" s="78"/>
      <c r="U180" s="78"/>
      <c r="V180" s="78"/>
      <c r="W180" s="78"/>
      <c r="X180" s="78"/>
      <c r="Y180" s="78"/>
      <c r="Z180" s="78"/>
    </row>
    <row r="181" spans="1:26" x14ac:dyDescent="0.2">
      <c r="A181" s="43" t="s">
        <v>6</v>
      </c>
      <c r="B181" s="10">
        <v>2</v>
      </c>
      <c r="C181" s="20">
        <v>3</v>
      </c>
      <c r="D181" s="63">
        <v>1</v>
      </c>
      <c r="E181" s="63">
        <f t="shared" ref="E181:E185" si="35">D181+C181</f>
        <v>4</v>
      </c>
      <c r="F181" s="42">
        <v>0</v>
      </c>
      <c r="G181" s="79" t="s">
        <v>112</v>
      </c>
      <c r="H181" s="57">
        <v>2</v>
      </c>
      <c r="I181" s="57">
        <v>2</v>
      </c>
      <c r="J181" s="62">
        <v>2</v>
      </c>
      <c r="K181" s="60"/>
      <c r="L181" s="60"/>
      <c r="M181" s="60"/>
      <c r="N181" s="60"/>
      <c r="O181" s="60"/>
      <c r="P181" s="60"/>
      <c r="Q181" s="60"/>
      <c r="R181" s="60"/>
      <c r="S181" s="10"/>
      <c r="T181" s="77"/>
      <c r="U181" s="77"/>
      <c r="V181" s="77"/>
      <c r="W181" s="77"/>
      <c r="X181" s="77"/>
      <c r="Y181" s="77"/>
      <c r="Z181" s="77"/>
    </row>
    <row r="182" spans="1:26" x14ac:dyDescent="0.2">
      <c r="A182" s="43" t="s">
        <v>7</v>
      </c>
      <c r="B182" s="10">
        <v>2</v>
      </c>
      <c r="C182" s="20">
        <v>3</v>
      </c>
      <c r="D182" s="63">
        <v>4</v>
      </c>
      <c r="E182" s="63">
        <f t="shared" si="35"/>
        <v>7</v>
      </c>
      <c r="F182" s="42">
        <v>0</v>
      </c>
      <c r="G182" s="58"/>
      <c r="H182" s="79" t="s">
        <v>112</v>
      </c>
      <c r="I182" s="79" t="s">
        <v>112</v>
      </c>
      <c r="J182" s="79" t="s">
        <v>112</v>
      </c>
      <c r="K182" s="62">
        <v>2</v>
      </c>
      <c r="L182" s="62">
        <v>2</v>
      </c>
      <c r="M182" s="62">
        <v>2</v>
      </c>
      <c r="N182" s="60"/>
      <c r="O182" s="60"/>
      <c r="P182" s="60"/>
      <c r="Q182" s="60"/>
      <c r="R182" s="60"/>
      <c r="S182" s="10"/>
      <c r="T182" s="77"/>
      <c r="U182" s="77"/>
      <c r="V182" s="77"/>
      <c r="W182" s="77"/>
      <c r="X182" s="77"/>
      <c r="Y182" s="77"/>
      <c r="Z182" s="77"/>
    </row>
    <row r="183" spans="1:26" x14ac:dyDescent="0.2">
      <c r="A183" s="43" t="s">
        <v>8</v>
      </c>
      <c r="B183" s="10">
        <v>1</v>
      </c>
      <c r="C183" s="20">
        <v>5</v>
      </c>
      <c r="D183" s="63">
        <v>8</v>
      </c>
      <c r="E183" s="63">
        <f t="shared" si="35"/>
        <v>13</v>
      </c>
      <c r="F183" s="42">
        <v>0</v>
      </c>
      <c r="G183" s="60"/>
      <c r="H183" s="60"/>
      <c r="I183" s="60"/>
      <c r="J183" s="79" t="s">
        <v>112</v>
      </c>
      <c r="K183" s="79" t="s">
        <v>112</v>
      </c>
      <c r="L183" s="79" t="s">
        <v>112</v>
      </c>
      <c r="M183" s="79" t="s">
        <v>112</v>
      </c>
      <c r="N183" s="57">
        <v>1</v>
      </c>
      <c r="O183" s="62">
        <v>1</v>
      </c>
      <c r="P183" s="62">
        <v>1</v>
      </c>
      <c r="Q183" s="62">
        <v>1</v>
      </c>
      <c r="R183" s="62">
        <v>1</v>
      </c>
      <c r="S183" s="10"/>
      <c r="T183" s="77"/>
      <c r="U183" s="77"/>
      <c r="V183" s="77"/>
      <c r="W183" s="77"/>
      <c r="X183" s="77"/>
      <c r="Y183" s="77"/>
      <c r="Z183" s="77"/>
    </row>
    <row r="184" spans="1:26" x14ac:dyDescent="0.2">
      <c r="A184" s="43" t="s">
        <v>10</v>
      </c>
      <c r="B184" s="10">
        <v>2</v>
      </c>
      <c r="C184" s="20">
        <v>3</v>
      </c>
      <c r="D184" s="63">
        <v>12</v>
      </c>
      <c r="E184" s="63">
        <f t="shared" si="35"/>
        <v>15</v>
      </c>
      <c r="F184" s="42">
        <v>0</v>
      </c>
      <c r="G184" s="60"/>
      <c r="H184" s="60"/>
      <c r="I184" s="60"/>
      <c r="J184" s="79" t="s">
        <v>112</v>
      </c>
      <c r="K184" s="79" t="s">
        <v>112</v>
      </c>
      <c r="L184" s="79" t="s">
        <v>112</v>
      </c>
      <c r="M184" s="79" t="s">
        <v>112</v>
      </c>
      <c r="N184" s="79" t="s">
        <v>112</v>
      </c>
      <c r="O184" s="79" t="s">
        <v>112</v>
      </c>
      <c r="P184" s="79" t="s">
        <v>112</v>
      </c>
      <c r="Q184" s="79" t="s">
        <v>112</v>
      </c>
      <c r="R184" s="79" t="s">
        <v>112</v>
      </c>
      <c r="S184" s="62">
        <v>2</v>
      </c>
      <c r="T184" s="62">
        <v>2</v>
      </c>
      <c r="U184" s="62">
        <v>2</v>
      </c>
      <c r="V184" s="77"/>
      <c r="W184" s="77"/>
      <c r="X184" s="77"/>
      <c r="Y184" s="77"/>
      <c r="Z184" s="77"/>
    </row>
    <row r="185" spans="1:26" ht="17" thickBot="1" x14ac:dyDescent="0.25">
      <c r="A185" s="44" t="s">
        <v>11</v>
      </c>
      <c r="B185" s="10">
        <v>2</v>
      </c>
      <c r="C185" s="45">
        <v>2</v>
      </c>
      <c r="D185" s="76">
        <v>16</v>
      </c>
      <c r="E185" s="76">
        <f t="shared" si="35"/>
        <v>18</v>
      </c>
      <c r="F185" s="50">
        <v>0</v>
      </c>
      <c r="G185" s="58"/>
      <c r="H185" s="60"/>
      <c r="I185" s="60"/>
      <c r="J185" s="60"/>
      <c r="K185" s="60"/>
      <c r="L185" s="60"/>
      <c r="M185" s="60"/>
      <c r="N185" s="60"/>
      <c r="O185" s="79" t="s">
        <v>112</v>
      </c>
      <c r="P185" s="79" t="s">
        <v>112</v>
      </c>
      <c r="Q185" s="79" t="s">
        <v>112</v>
      </c>
      <c r="R185" s="79" t="s">
        <v>112</v>
      </c>
      <c r="S185" s="79" t="s">
        <v>112</v>
      </c>
      <c r="T185" s="79" t="s">
        <v>112</v>
      </c>
      <c r="U185" s="79" t="s">
        <v>112</v>
      </c>
      <c r="V185" s="62">
        <v>2</v>
      </c>
      <c r="W185" s="62">
        <v>2</v>
      </c>
      <c r="X185" s="77"/>
      <c r="Y185" s="77"/>
      <c r="Z185" s="77"/>
    </row>
    <row r="186" spans="1:26" x14ac:dyDescent="0.2">
      <c r="C186" s="64" t="s">
        <v>103</v>
      </c>
      <c r="D186" s="64"/>
      <c r="E186" s="64"/>
      <c r="F186" s="64"/>
      <c r="G186" s="5">
        <f>SUM(G180:G185)</f>
        <v>1</v>
      </c>
      <c r="H186" s="5">
        <f t="shared" ref="H186:Z186" si="36">SUM(H180:H185)</f>
        <v>2</v>
      </c>
      <c r="I186" s="5">
        <f t="shared" si="36"/>
        <v>2</v>
      </c>
      <c r="J186" s="5">
        <f t="shared" si="36"/>
        <v>2</v>
      </c>
      <c r="K186" s="5">
        <f t="shared" si="36"/>
        <v>2</v>
      </c>
      <c r="L186" s="5">
        <f t="shared" si="36"/>
        <v>2</v>
      </c>
      <c r="M186" s="5">
        <f t="shared" si="36"/>
        <v>2</v>
      </c>
      <c r="N186" s="5">
        <f t="shared" si="36"/>
        <v>1</v>
      </c>
      <c r="O186" s="5">
        <f t="shared" si="36"/>
        <v>1</v>
      </c>
      <c r="P186" s="5">
        <f t="shared" si="36"/>
        <v>1</v>
      </c>
      <c r="Q186" s="5">
        <f t="shared" si="36"/>
        <v>1</v>
      </c>
      <c r="R186" s="5">
        <f t="shared" si="36"/>
        <v>1</v>
      </c>
      <c r="S186" s="5">
        <f t="shared" si="36"/>
        <v>2</v>
      </c>
      <c r="T186" s="5">
        <f t="shared" si="36"/>
        <v>2</v>
      </c>
      <c r="U186" s="5">
        <f t="shared" si="36"/>
        <v>2</v>
      </c>
      <c r="V186" s="5">
        <f t="shared" si="36"/>
        <v>2</v>
      </c>
      <c r="W186" s="5">
        <f t="shared" si="36"/>
        <v>2</v>
      </c>
      <c r="X186" s="5">
        <f t="shared" si="36"/>
        <v>0</v>
      </c>
      <c r="Y186" s="5">
        <f t="shared" si="36"/>
        <v>0</v>
      </c>
      <c r="Z186" s="5">
        <f t="shared" si="36"/>
        <v>0</v>
      </c>
    </row>
    <row r="187" spans="1:26" x14ac:dyDescent="0.2">
      <c r="C187" t="s">
        <v>104</v>
      </c>
      <c r="G187" s="5">
        <v>2</v>
      </c>
      <c r="H187" s="5">
        <v>2</v>
      </c>
      <c r="I187" s="5">
        <v>2</v>
      </c>
      <c r="J187" s="5">
        <v>2</v>
      </c>
      <c r="K187" s="5">
        <v>2</v>
      </c>
      <c r="L187" s="5">
        <v>2</v>
      </c>
      <c r="M187" s="5">
        <v>2</v>
      </c>
      <c r="N187" s="5">
        <v>2</v>
      </c>
      <c r="O187" s="5">
        <v>2</v>
      </c>
      <c r="P187" s="5">
        <v>2</v>
      </c>
      <c r="Q187" s="5">
        <v>2</v>
      </c>
      <c r="R187" s="5">
        <v>2</v>
      </c>
      <c r="S187" s="5">
        <v>2</v>
      </c>
      <c r="T187" s="5">
        <v>2</v>
      </c>
      <c r="U187" s="5">
        <v>2</v>
      </c>
      <c r="V187" s="5">
        <v>2</v>
      </c>
      <c r="W187" s="5">
        <v>2</v>
      </c>
      <c r="X187" s="5">
        <v>2</v>
      </c>
      <c r="Y187" s="5">
        <v>2</v>
      </c>
      <c r="Z187" s="5">
        <v>2</v>
      </c>
    </row>
    <row r="191" spans="1:26" ht="21" x14ac:dyDescent="0.25">
      <c r="A191" s="87" t="s">
        <v>118</v>
      </c>
    </row>
    <row r="193" spans="1:23" ht="17" thickBot="1" x14ac:dyDescent="0.25">
      <c r="A193" s="52" t="s">
        <v>63</v>
      </c>
      <c r="B193" s="52" t="s">
        <v>67</v>
      </c>
      <c r="C193" s="52" t="s">
        <v>69</v>
      </c>
      <c r="D193" s="52" t="s">
        <v>64</v>
      </c>
      <c r="E193" s="52" t="s">
        <v>70</v>
      </c>
      <c r="F193" s="52" t="s">
        <v>85</v>
      </c>
      <c r="G193" s="53" t="s">
        <v>88</v>
      </c>
      <c r="H193" s="54" t="s">
        <v>89</v>
      </c>
      <c r="I193" s="54" t="s">
        <v>90</v>
      </c>
      <c r="J193" s="53" t="s">
        <v>91</v>
      </c>
      <c r="K193" s="54" t="s">
        <v>92</v>
      </c>
      <c r="L193" s="54" t="s">
        <v>93</v>
      </c>
      <c r="M193" s="53" t="s">
        <v>94</v>
      </c>
      <c r="N193" s="54" t="s">
        <v>95</v>
      </c>
      <c r="O193" s="54" t="s">
        <v>96</v>
      </c>
      <c r="P193" s="53" t="s">
        <v>97</v>
      </c>
      <c r="Q193" s="54" t="s">
        <v>98</v>
      </c>
      <c r="R193" s="54" t="s">
        <v>99</v>
      </c>
      <c r="S193" s="53" t="s">
        <v>100</v>
      </c>
      <c r="T193" s="54" t="s">
        <v>101</v>
      </c>
      <c r="U193" s="54" t="s">
        <v>102</v>
      </c>
      <c r="V193" s="54" t="s">
        <v>113</v>
      </c>
      <c r="W193" s="54" t="s">
        <v>114</v>
      </c>
    </row>
    <row r="194" spans="1:23" x14ac:dyDescent="0.2">
      <c r="A194" s="47" t="s">
        <v>4</v>
      </c>
      <c r="B194" s="55">
        <v>1</v>
      </c>
      <c r="C194" s="48">
        <v>1</v>
      </c>
      <c r="D194" s="48">
        <v>0</v>
      </c>
      <c r="E194" s="48">
        <f>D194+C194</f>
        <v>1</v>
      </c>
      <c r="F194" s="49">
        <v>0</v>
      </c>
      <c r="G194" s="81">
        <v>1</v>
      </c>
      <c r="H194" s="82"/>
      <c r="I194" s="82"/>
      <c r="J194" s="82"/>
      <c r="K194" s="82"/>
      <c r="L194" s="82"/>
      <c r="M194" s="83"/>
      <c r="N194" s="83"/>
      <c r="O194" s="83"/>
      <c r="P194" s="83"/>
      <c r="Q194" s="83"/>
      <c r="R194" s="83"/>
      <c r="S194" s="83"/>
      <c r="T194" s="83"/>
      <c r="U194" s="83"/>
      <c r="V194" s="83"/>
      <c r="W194" s="83"/>
    </row>
    <row r="195" spans="1:23" x14ac:dyDescent="0.2">
      <c r="A195" s="43" t="s">
        <v>6</v>
      </c>
      <c r="B195" s="10">
        <v>2</v>
      </c>
      <c r="C195" s="20">
        <v>3</v>
      </c>
      <c r="D195" s="80">
        <v>1</v>
      </c>
      <c r="E195" s="80">
        <f t="shared" ref="E195:E199" si="37">D195+C195</f>
        <v>4</v>
      </c>
      <c r="F195" s="42">
        <v>0</v>
      </c>
      <c r="G195" s="84"/>
      <c r="H195" s="85">
        <v>2</v>
      </c>
      <c r="I195" s="85">
        <v>2</v>
      </c>
      <c r="J195" s="85">
        <v>2</v>
      </c>
      <c r="K195" s="84"/>
      <c r="L195" s="84"/>
      <c r="M195" s="84"/>
      <c r="N195" s="84"/>
      <c r="O195" s="84"/>
      <c r="P195" s="84"/>
      <c r="Q195" s="84"/>
      <c r="R195" s="84"/>
      <c r="S195" s="86"/>
      <c r="T195" s="86"/>
      <c r="U195" s="86"/>
      <c r="V195" s="86"/>
      <c r="W195" s="86"/>
    </row>
    <row r="196" spans="1:23" x14ac:dyDescent="0.2">
      <c r="A196" s="43" t="s">
        <v>7</v>
      </c>
      <c r="B196" s="10">
        <v>2</v>
      </c>
      <c r="C196" s="20">
        <v>3</v>
      </c>
      <c r="D196" s="80">
        <v>4</v>
      </c>
      <c r="E196" s="80">
        <f t="shared" si="37"/>
        <v>7</v>
      </c>
      <c r="F196" s="42">
        <v>0</v>
      </c>
      <c r="G196" s="58"/>
      <c r="H196" s="84"/>
      <c r="I196" s="84"/>
      <c r="J196" s="84"/>
      <c r="K196" s="85">
        <v>2</v>
      </c>
      <c r="L196" s="85">
        <v>2</v>
      </c>
      <c r="M196" s="85">
        <v>2</v>
      </c>
      <c r="N196" s="84"/>
      <c r="O196" s="84"/>
      <c r="P196" s="84"/>
      <c r="Q196" s="84"/>
      <c r="R196" s="84"/>
      <c r="S196" s="86"/>
      <c r="T196" s="86"/>
      <c r="U196" s="86"/>
      <c r="V196" s="86"/>
      <c r="W196" s="86"/>
    </row>
    <row r="197" spans="1:23" x14ac:dyDescent="0.2">
      <c r="A197" s="43" t="s">
        <v>8</v>
      </c>
      <c r="B197" s="10">
        <v>1</v>
      </c>
      <c r="C197" s="20">
        <v>5</v>
      </c>
      <c r="D197" s="80">
        <v>8</v>
      </c>
      <c r="E197" s="80">
        <f t="shared" si="37"/>
        <v>13</v>
      </c>
      <c r="F197" s="42">
        <v>0</v>
      </c>
      <c r="G197" s="84"/>
      <c r="H197" s="84"/>
      <c r="I197" s="84"/>
      <c r="J197" s="84"/>
      <c r="K197" s="84"/>
      <c r="L197" s="84"/>
      <c r="M197" s="84"/>
      <c r="N197" s="85">
        <v>1</v>
      </c>
      <c r="O197" s="85">
        <v>1</v>
      </c>
      <c r="P197" s="85">
        <v>1</v>
      </c>
      <c r="Q197" s="85">
        <v>1</v>
      </c>
      <c r="R197" s="85">
        <v>1</v>
      </c>
      <c r="S197" s="86"/>
      <c r="T197" s="86"/>
      <c r="U197" s="86"/>
      <c r="V197" s="86"/>
      <c r="W197" s="86"/>
    </row>
    <row r="198" spans="1:23" x14ac:dyDescent="0.2">
      <c r="A198" s="43" t="s">
        <v>10</v>
      </c>
      <c r="B198" s="10">
        <v>2</v>
      </c>
      <c r="C198" s="20">
        <v>3</v>
      </c>
      <c r="D198" s="80">
        <v>12</v>
      </c>
      <c r="E198" s="80">
        <f t="shared" si="37"/>
        <v>15</v>
      </c>
      <c r="F198" s="42">
        <v>0</v>
      </c>
      <c r="G198" s="84"/>
      <c r="H198" s="84"/>
      <c r="I198" s="84"/>
      <c r="J198" s="84"/>
      <c r="K198" s="84"/>
      <c r="L198" s="84"/>
      <c r="M198" s="84"/>
      <c r="N198" s="84"/>
      <c r="O198" s="84"/>
      <c r="P198" s="84"/>
      <c r="Q198" s="84"/>
      <c r="R198" s="84"/>
      <c r="S198" s="85">
        <v>2</v>
      </c>
      <c r="T198" s="85">
        <v>2</v>
      </c>
      <c r="U198" s="85">
        <v>2</v>
      </c>
      <c r="V198" s="86"/>
      <c r="W198" s="86"/>
    </row>
    <row r="199" spans="1:23" ht="17" thickBot="1" x14ac:dyDescent="0.25">
      <c r="A199" s="44" t="s">
        <v>11</v>
      </c>
      <c r="B199" s="10">
        <v>2</v>
      </c>
      <c r="C199" s="45">
        <v>2</v>
      </c>
      <c r="D199" s="54">
        <v>16</v>
      </c>
      <c r="E199" s="54">
        <f t="shared" si="37"/>
        <v>18</v>
      </c>
      <c r="F199" s="50">
        <v>0</v>
      </c>
      <c r="G199" s="58"/>
      <c r="H199" s="84"/>
      <c r="I199" s="84"/>
      <c r="J199" s="84"/>
      <c r="K199" s="84"/>
      <c r="L199" s="84"/>
      <c r="M199" s="84"/>
      <c r="N199" s="84"/>
      <c r="O199" s="84"/>
      <c r="P199" s="84"/>
      <c r="Q199" s="84"/>
      <c r="R199" s="84"/>
      <c r="S199" s="84"/>
      <c r="T199" s="84"/>
      <c r="U199" s="84"/>
      <c r="V199" s="85">
        <v>2</v>
      </c>
      <c r="W199" s="85">
        <v>2</v>
      </c>
    </row>
    <row r="200" spans="1:23" x14ac:dyDescent="0.2">
      <c r="C200" s="64" t="s">
        <v>103</v>
      </c>
      <c r="D200" s="64"/>
      <c r="E200" s="64"/>
      <c r="F200" s="64"/>
      <c r="G200" s="5">
        <f t="shared" ref="G200:W200" si="38">SUM(G194:G199)</f>
        <v>1</v>
      </c>
      <c r="H200" s="5">
        <f t="shared" si="38"/>
        <v>2</v>
      </c>
      <c r="I200" s="5">
        <f t="shared" si="38"/>
        <v>2</v>
      </c>
      <c r="J200" s="5">
        <f t="shared" si="38"/>
        <v>2</v>
      </c>
      <c r="K200" s="5">
        <f t="shared" si="38"/>
        <v>2</v>
      </c>
      <c r="L200" s="5">
        <f t="shared" si="38"/>
        <v>2</v>
      </c>
      <c r="M200" s="5">
        <f t="shared" si="38"/>
        <v>2</v>
      </c>
      <c r="N200" s="5">
        <f t="shared" si="38"/>
        <v>1</v>
      </c>
      <c r="O200" s="5">
        <f t="shared" si="38"/>
        <v>1</v>
      </c>
      <c r="P200" s="5">
        <f t="shared" si="38"/>
        <v>1</v>
      </c>
      <c r="Q200" s="5">
        <f t="shared" si="38"/>
        <v>1</v>
      </c>
      <c r="R200" s="5">
        <f t="shared" si="38"/>
        <v>1</v>
      </c>
      <c r="S200" s="5">
        <f t="shared" si="38"/>
        <v>2</v>
      </c>
      <c r="T200" s="5">
        <f t="shared" si="38"/>
        <v>2</v>
      </c>
      <c r="U200" s="5">
        <f t="shared" si="38"/>
        <v>2</v>
      </c>
      <c r="V200" s="5">
        <f t="shared" si="38"/>
        <v>2</v>
      </c>
      <c r="W200" s="5">
        <f t="shared" si="38"/>
        <v>2</v>
      </c>
    </row>
    <row r="201" spans="1:23" x14ac:dyDescent="0.2">
      <c r="C201" t="s">
        <v>104</v>
      </c>
      <c r="G201" s="5">
        <v>2</v>
      </c>
      <c r="H201" s="5">
        <v>2</v>
      </c>
      <c r="I201" s="5">
        <v>2</v>
      </c>
      <c r="J201" s="5">
        <v>2</v>
      </c>
      <c r="K201" s="5">
        <v>2</v>
      </c>
      <c r="L201" s="5">
        <v>2</v>
      </c>
      <c r="M201" s="5">
        <v>2</v>
      </c>
      <c r="N201" s="5">
        <v>2</v>
      </c>
      <c r="O201" s="5">
        <v>2</v>
      </c>
      <c r="P201" s="5">
        <v>2</v>
      </c>
      <c r="Q201" s="5">
        <v>2</v>
      </c>
      <c r="R201" s="5">
        <v>2</v>
      </c>
      <c r="S201" s="5">
        <v>2</v>
      </c>
      <c r="T201" s="5">
        <v>2</v>
      </c>
      <c r="U201" s="5">
        <v>2</v>
      </c>
      <c r="V201" s="5">
        <v>2</v>
      </c>
      <c r="W201" s="5">
        <v>2</v>
      </c>
    </row>
  </sheetData>
  <mergeCells count="4">
    <mergeCell ref="C21:F21"/>
    <mergeCell ref="C22:F22"/>
    <mergeCell ref="C32:F32"/>
    <mergeCell ref="C33:F33"/>
  </mergeCells>
  <phoneticPr fontId="9" type="noConversion"/>
  <conditionalFormatting sqref="G21:U21">
    <cfRule type="cellIs" dxfId="17" priority="20" operator="greaterThan">
      <formula>2</formula>
    </cfRule>
  </conditionalFormatting>
  <conditionalFormatting sqref="G32:U32">
    <cfRule type="cellIs" dxfId="16" priority="19" operator="greaterThan">
      <formula>2</formula>
    </cfRule>
  </conditionalFormatting>
  <conditionalFormatting sqref="G43:U43">
    <cfRule type="cellIs" dxfId="15" priority="18" operator="greaterThan">
      <formula>2</formula>
    </cfRule>
  </conditionalFormatting>
  <conditionalFormatting sqref="G54:U54">
    <cfRule type="cellIs" dxfId="14" priority="17" operator="greaterThan">
      <formula>2</formula>
    </cfRule>
  </conditionalFormatting>
  <conditionalFormatting sqref="G65:U65">
    <cfRule type="cellIs" dxfId="13" priority="16" operator="greaterThan">
      <formula>2</formula>
    </cfRule>
  </conditionalFormatting>
  <conditionalFormatting sqref="G186:Z186">
    <cfRule type="cellIs" dxfId="12" priority="3" operator="greaterThan">
      <formula>2</formula>
    </cfRule>
  </conditionalFormatting>
  <conditionalFormatting sqref="G200:W200">
    <cfRule type="cellIs" dxfId="11" priority="2" operator="greaterThan">
      <formula>2</formula>
    </cfRule>
  </conditionalFormatting>
  <conditionalFormatting sqref="G76:U76">
    <cfRule type="cellIs" dxfId="10" priority="13" operator="greaterThan">
      <formula>2</formula>
    </cfRule>
  </conditionalFormatting>
  <conditionalFormatting sqref="G87:U87">
    <cfRule type="cellIs" dxfId="9" priority="12" operator="greaterThan">
      <formula>2</formula>
    </cfRule>
  </conditionalFormatting>
  <conditionalFormatting sqref="G98:U98">
    <cfRule type="cellIs" dxfId="8" priority="11" operator="greaterThan">
      <formula>2</formula>
    </cfRule>
  </conditionalFormatting>
  <conditionalFormatting sqref="G109:U109">
    <cfRule type="cellIs" dxfId="7" priority="10" operator="greaterThan">
      <formula>2</formula>
    </cfRule>
  </conditionalFormatting>
  <conditionalFormatting sqref="G120:U120">
    <cfRule type="cellIs" dxfId="6" priority="9" operator="greaterThan">
      <formula>2</formula>
    </cfRule>
  </conditionalFormatting>
  <conditionalFormatting sqref="G131:U131">
    <cfRule type="cellIs" dxfId="5" priority="8" operator="greaterThan">
      <formula>2</formula>
    </cfRule>
  </conditionalFormatting>
  <conditionalFormatting sqref="G142:Z142">
    <cfRule type="cellIs" dxfId="4" priority="7" operator="greaterThan">
      <formula>2</formula>
    </cfRule>
  </conditionalFormatting>
  <conditionalFormatting sqref="G153:Z153">
    <cfRule type="cellIs" dxfId="3" priority="6" operator="greaterThan">
      <formula>2</formula>
    </cfRule>
  </conditionalFormatting>
  <conditionalFormatting sqref="G164:Z164">
    <cfRule type="cellIs" dxfId="2" priority="5" operator="greaterThan">
      <formula>2</formula>
    </cfRule>
  </conditionalFormatting>
  <conditionalFormatting sqref="G175:Z175">
    <cfRule type="cellIs" dxfId="1" priority="4" operator="greaterThan">
      <formula>2</formula>
    </cfRule>
  </conditionalFormatting>
  <conditionalFormatting sqref="AE21:AU21">
    <cfRule type="cellIs" dxfId="0" priority="1" operator="greaterThan">
      <formula>2</formula>
    </cfRule>
  </conditionalFormatting>
  <pageMargins left="0.7" right="0.7" top="0.75" bottom="0.75" header="0.3" footer="0.3"/>
  <pageSetup scale="75"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Question 1</vt:lpstr>
      <vt:lpstr>Question 2</vt:lpstr>
      <vt:lpstr>Question 2 (2)</vt:lpstr>
      <vt:lpstr>Question 3</vt:lpstr>
      <vt:lpstr>Question 4 (Part 1)</vt:lpstr>
      <vt:lpstr>Question 4 (Part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Justin Nance</dc:creator>
  <cp:lastModifiedBy>Justin Nance</cp:lastModifiedBy>
  <dcterms:created xsi:type="dcterms:W3CDTF">2020-10-21T17:01:17Z</dcterms:created>
  <dcterms:modified xsi:type="dcterms:W3CDTF">2022-10-06T17:03:10Z</dcterms:modified>
</cp:coreProperties>
</file>